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showInkAnnotation="0"/>
  <mc:AlternateContent xmlns:mc="http://schemas.openxmlformats.org/markup-compatibility/2006">
    <mc:Choice Requires="x15">
      <x15ac:absPath xmlns:x15ac="http://schemas.microsoft.com/office/spreadsheetml/2010/11/ac" url="C:\Users\Administrator\Desktop\2025\Financijski izvještaji\1-12-2025\"/>
    </mc:Choice>
  </mc:AlternateContent>
  <xr:revisionPtr revIDLastSave="0" documentId="13_ncr:1_{8DCC5140-1DE3-47BF-A314-F5162177CF4C}" xr6:coauthVersionLast="36" xr6:coauthVersionMax="36" xr10:uidLastSave="{00000000-0000-0000-0000-000000000000}"/>
  <bookViews>
    <workbookView xWindow="0" yWindow="0" windowWidth="28800" windowHeight="113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F289" i="9" s="1"/>
  <c r="B289" i="9" s="1"/>
  <c r="L289" i="9"/>
  <c r="E289" i="9"/>
  <c r="M288" i="9"/>
  <c r="L288" i="9"/>
  <c r="E288" i="9"/>
  <c r="M287" i="9"/>
  <c r="F287" i="9" s="1"/>
  <c r="L287" i="9"/>
  <c r="E287" i="9"/>
  <c r="B287" i="9" s="1"/>
  <c r="M286" i="9"/>
  <c r="F286" i="9" s="1"/>
  <c r="L286" i="9"/>
  <c r="E286" i="9"/>
  <c r="M285" i="9"/>
  <c r="F285" i="9" s="1"/>
  <c r="B285" i="9" s="1"/>
  <c r="L285" i="9"/>
  <c r="E285" i="9"/>
  <c r="M284" i="9"/>
  <c r="L284" i="9"/>
  <c r="E284" i="9"/>
  <c r="M283" i="9"/>
  <c r="F283" i="9" s="1"/>
  <c r="L283" i="9"/>
  <c r="E283" i="9"/>
  <c r="M282" i="9"/>
  <c r="F282" i="9" s="1"/>
  <c r="L282" i="9"/>
  <c r="E282" i="9"/>
  <c r="M281" i="9"/>
  <c r="F281" i="9" s="1"/>
  <c r="B281" i="9" s="1"/>
  <c r="L281" i="9"/>
  <c r="E281" i="9"/>
  <c r="M280" i="9"/>
  <c r="L280" i="9"/>
  <c r="E280" i="9"/>
  <c r="M279" i="9"/>
  <c r="F279" i="9" s="1"/>
  <c r="L279" i="9"/>
  <c r="E279" i="9"/>
  <c r="M278" i="9"/>
  <c r="F278" i="9" s="1"/>
  <c r="L278" i="9"/>
  <c r="E278" i="9"/>
  <c r="M277" i="9"/>
  <c r="F277" i="9" s="1"/>
  <c r="B277" i="9" s="1"/>
  <c r="L277" i="9"/>
  <c r="E277" i="9"/>
  <c r="M276" i="9"/>
  <c r="L276" i="9"/>
  <c r="E276" i="9"/>
  <c r="M275" i="9"/>
  <c r="F275" i="9" s="1"/>
  <c r="L275" i="9"/>
  <c r="E275" i="9"/>
  <c r="M274" i="9"/>
  <c r="F274" i="9" s="1"/>
  <c r="L274" i="9"/>
  <c r="E274" i="9"/>
  <c r="M273" i="9"/>
  <c r="F273" i="9" s="1"/>
  <c r="B273" i="9" s="1"/>
  <c r="L273" i="9"/>
  <c r="E273" i="9"/>
  <c r="M272" i="9"/>
  <c r="L272" i="9"/>
  <c r="E272" i="9"/>
  <c r="M271" i="9"/>
  <c r="F271" i="9" s="1"/>
  <c r="L271" i="9"/>
  <c r="E271" i="9"/>
  <c r="B271" i="9" s="1"/>
  <c r="M270" i="9"/>
  <c r="F270" i="9" s="1"/>
  <c r="L270" i="9"/>
  <c r="E270" i="9"/>
  <c r="M269" i="9"/>
  <c r="F269" i="9" s="1"/>
  <c r="B269" i="9" s="1"/>
  <c r="L269" i="9"/>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B263" i="9" s="1"/>
  <c r="M262" i="9"/>
  <c r="F262" i="9" s="1"/>
  <c r="L262" i="9"/>
  <c r="E262" i="9"/>
  <c r="M261" i="9"/>
  <c r="F261" i="9" s="1"/>
  <c r="B261" i="9" s="1"/>
  <c r="L261" i="9"/>
  <c r="E261" i="9"/>
  <c r="M260" i="9"/>
  <c r="L260" i="9"/>
  <c r="E260" i="9"/>
  <c r="M259" i="9"/>
  <c r="F259" i="9" s="1"/>
  <c r="L259" i="9"/>
  <c r="E259" i="9"/>
  <c r="M258" i="9"/>
  <c r="F258" i="9" s="1"/>
  <c r="L258" i="9"/>
  <c r="E258" i="9"/>
  <c r="M257" i="9"/>
  <c r="F257" i="9" s="1"/>
  <c r="B257" i="9" s="1"/>
  <c r="L257" i="9"/>
  <c r="E257" i="9"/>
  <c r="M256" i="9"/>
  <c r="L256" i="9"/>
  <c r="E256" i="9"/>
  <c r="M255" i="9"/>
  <c r="F255" i="9" s="1"/>
  <c r="L255" i="9"/>
  <c r="E255" i="9"/>
  <c r="B255" i="9" s="1"/>
  <c r="M254" i="9"/>
  <c r="L254" i="9"/>
  <c r="F254" i="9"/>
  <c r="E254" i="9"/>
  <c r="M253" i="9"/>
  <c r="L253" i="9"/>
  <c r="F253" i="9"/>
  <c r="B253" i="9" s="1"/>
  <c r="E253" i="9"/>
  <c r="M252" i="9"/>
  <c r="L252" i="9"/>
  <c r="E252" i="9"/>
  <c r="M251" i="9"/>
  <c r="F251" i="9" s="1"/>
  <c r="L251" i="9"/>
  <c r="E251" i="9"/>
  <c r="M250" i="9"/>
  <c r="F250" i="9" s="1"/>
  <c r="L250" i="9"/>
  <c r="E250" i="9"/>
  <c r="M249" i="9"/>
  <c r="F249" i="9" s="1"/>
  <c r="B249" i="9" s="1"/>
  <c r="L249" i="9"/>
  <c r="E249" i="9"/>
  <c r="M248" i="9"/>
  <c r="L248" i="9"/>
  <c r="E248" i="9"/>
  <c r="M247" i="9"/>
  <c r="F247" i="9" s="1"/>
  <c r="L247" i="9"/>
  <c r="E247" i="9"/>
  <c r="M246" i="9"/>
  <c r="F246" i="9" s="1"/>
  <c r="L246" i="9"/>
  <c r="E246" i="9"/>
  <c r="M245" i="9"/>
  <c r="L245" i="9"/>
  <c r="F245" i="9"/>
  <c r="B245" i="9" s="1"/>
  <c r="E245" i="9"/>
  <c r="M244" i="9"/>
  <c r="L244" i="9"/>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G161" i="9"/>
  <c r="F161" i="9"/>
  <c r="H160" i="9"/>
  <c r="G160" i="9"/>
  <c r="F160" i="9"/>
  <c r="H159" i="9"/>
  <c r="G159" i="9"/>
  <c r="F159" i="9"/>
  <c r="H158" i="9"/>
  <c r="G158" i="9"/>
  <c r="E158" i="9" s="1"/>
  <c r="B158" i="9" s="1"/>
  <c r="F158" i="9"/>
  <c r="H157" i="9"/>
  <c r="E157" i="9" s="1"/>
  <c r="B157" i="9" s="1"/>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E140" i="9" s="1"/>
  <c r="B140" i="9" s="1"/>
  <c r="F140" i="9"/>
  <c r="H139" i="9"/>
  <c r="E139" i="9" s="1"/>
  <c r="B139" i="9" s="1"/>
  <c r="G139" i="9"/>
  <c r="F139" i="9"/>
  <c r="H138" i="9"/>
  <c r="E138" i="9" s="1"/>
  <c r="B138" i="9" s="1"/>
  <c r="G138" i="9"/>
  <c r="F138" i="9"/>
  <c r="H137" i="9"/>
  <c r="G137" i="9"/>
  <c r="F137" i="9"/>
  <c r="H136" i="9"/>
  <c r="G136" i="9"/>
  <c r="E136" i="9" s="1"/>
  <c r="B136" i="9" s="1"/>
  <c r="F136" i="9"/>
  <c r="H135" i="9"/>
  <c r="E135" i="9" s="1"/>
  <c r="B135" i="9" s="1"/>
  <c r="G135" i="9"/>
  <c r="F135" i="9"/>
  <c r="H134" i="9"/>
  <c r="G134" i="9"/>
  <c r="F134" i="9"/>
  <c r="E134" i="9"/>
  <c r="B134" i="9" s="1"/>
  <c r="H133" i="9"/>
  <c r="G133" i="9"/>
  <c r="F133" i="9"/>
  <c r="H132" i="9"/>
  <c r="G132" i="9"/>
  <c r="F132" i="9"/>
  <c r="H131" i="9"/>
  <c r="E131" i="9" s="1"/>
  <c r="B131" i="9" s="1"/>
  <c r="G131" i="9"/>
  <c r="F131" i="9"/>
  <c r="H130" i="9"/>
  <c r="G130" i="9"/>
  <c r="F130" i="9"/>
  <c r="E130" i="9"/>
  <c r="B130" i="9" s="1"/>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H123" i="9"/>
  <c r="G123" i="9"/>
  <c r="E123" i="9" s="1"/>
  <c r="B123" i="9" s="1"/>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E109" i="9" s="1"/>
  <c r="B109" i="9" s="1"/>
  <c r="F109" i="9"/>
  <c r="H108" i="9"/>
  <c r="G108" i="9"/>
  <c r="F108" i="9"/>
  <c r="H107" i="9"/>
  <c r="G107" i="9"/>
  <c r="F107" i="9"/>
  <c r="H106" i="9"/>
  <c r="E106" i="9" s="1"/>
  <c r="B106" i="9" s="1"/>
  <c r="G106" i="9"/>
  <c r="F106" i="9"/>
  <c r="H105" i="9"/>
  <c r="G105" i="9"/>
  <c r="F105" i="9"/>
  <c r="E105" i="9"/>
  <c r="B105" i="9" s="1"/>
  <c r="H104" i="9"/>
  <c r="G104" i="9"/>
  <c r="F104" i="9"/>
  <c r="H103" i="9"/>
  <c r="E103" i="9" s="1"/>
  <c r="B103" i="9" s="1"/>
  <c r="G103" i="9"/>
  <c r="F103" i="9"/>
  <c r="H102" i="9"/>
  <c r="E102" i="9" s="1"/>
  <c r="B102" i="9" s="1"/>
  <c r="G102" i="9"/>
  <c r="F102" i="9"/>
  <c r="H101" i="9"/>
  <c r="G101" i="9"/>
  <c r="F101" i="9"/>
  <c r="H100" i="9"/>
  <c r="G100" i="9"/>
  <c r="E100" i="9" s="1"/>
  <c r="B100" i="9" s="1"/>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G93" i="9"/>
  <c r="E93" i="9" s="1"/>
  <c r="B93" i="9" s="1"/>
  <c r="F93" i="9"/>
  <c r="H92" i="9"/>
  <c r="G92" i="9"/>
  <c r="F92" i="9"/>
  <c r="H91" i="9"/>
  <c r="G91" i="9"/>
  <c r="F91" i="9"/>
  <c r="H90" i="9"/>
  <c r="E90" i="9" s="1"/>
  <c r="B90" i="9" s="1"/>
  <c r="G90" i="9"/>
  <c r="F90" i="9"/>
  <c r="H89" i="9"/>
  <c r="E89" i="9" s="1"/>
  <c r="B89" i="9" s="1"/>
  <c r="G89" i="9"/>
  <c r="F89" i="9"/>
  <c r="H88" i="9"/>
  <c r="G88" i="9"/>
  <c r="F88" i="9"/>
  <c r="H87" i="9"/>
  <c r="G87" i="9"/>
  <c r="F87" i="9"/>
  <c r="E87" i="9"/>
  <c r="B87" i="9" s="1"/>
  <c r="H86" i="9"/>
  <c r="E86" i="9" s="1"/>
  <c r="B86" i="9" s="1"/>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E71" i="9" s="1"/>
  <c r="B71" i="9" s="1"/>
  <c r="G71" i="9"/>
  <c r="F71" i="9"/>
  <c r="H70" i="9"/>
  <c r="G70" i="9"/>
  <c r="F70" i="9"/>
  <c r="E70" i="9"/>
  <c r="B70" i="9" s="1"/>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G54" i="9"/>
  <c r="F54" i="9"/>
  <c r="B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G29" i="9"/>
  <c r="F29" i="9"/>
  <c r="E29" i="9"/>
  <c r="B29" i="9" s="1"/>
  <c r="H28" i="9"/>
  <c r="G28" i="9"/>
  <c r="F28" i="9"/>
  <c r="H27" i="9"/>
  <c r="G27" i="9"/>
  <c r="F27" i="9"/>
  <c r="H26" i="9"/>
  <c r="E26" i="9" s="1"/>
  <c r="B26" i="9" s="1"/>
  <c r="G26" i="9"/>
  <c r="F26" i="9"/>
  <c r="H25" i="9"/>
  <c r="E25" i="9" s="1"/>
  <c r="B25" i="9" s="1"/>
  <c r="G25" i="9"/>
  <c r="F25" i="9"/>
  <c r="F24" i="9"/>
  <c r="F4" i="9"/>
  <c r="O3" i="9"/>
  <c r="G296" i="9" s="1"/>
  <c r="I3" i="9"/>
  <c r="H3" i="9"/>
  <c r="G3" i="9"/>
  <c r="D104" i="8"/>
  <c r="D97" i="8"/>
  <c r="C1674" i="1" s="1"/>
  <c r="G1674" i="1" s="1"/>
  <c r="D92" i="8"/>
  <c r="C1669" i="1" s="1"/>
  <c r="D87" i="8"/>
  <c r="D82" i="8"/>
  <c r="C1659" i="1" s="1"/>
  <c r="D77" i="8"/>
  <c r="D72" i="8"/>
  <c r="C1649" i="1" s="1"/>
  <c r="H1649" i="1" s="1"/>
  <c r="D67" i="8"/>
  <c r="D62" i="8"/>
  <c r="C1639" i="1" s="1"/>
  <c r="D57" i="8"/>
  <c r="C1634" i="1" s="1"/>
  <c r="D52" i="8"/>
  <c r="C1629" i="1" s="1"/>
  <c r="H1629" i="1" s="1"/>
  <c r="D46" i="8"/>
  <c r="C1623" i="1" s="1"/>
  <c r="D37" i="8"/>
  <c r="D27" i="8"/>
  <c r="D18" i="8"/>
  <c r="D8" i="8"/>
  <c r="E44" i="7"/>
  <c r="D44" i="7"/>
  <c r="H36" i="3" s="1"/>
  <c r="E39" i="7"/>
  <c r="D39" i="7"/>
  <c r="E30" i="7"/>
  <c r="D1563" i="1" s="1"/>
  <c r="D30" i="7"/>
  <c r="E23" i="7"/>
  <c r="D23" i="7"/>
  <c r="D22" i="7"/>
  <c r="C1555" i="1" s="1"/>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E115" i="6"/>
  <c r="D1511" i="1" s="1"/>
  <c r="D115" i="6"/>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406" i="1" s="1"/>
  <c r="H1406"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G1264" i="1" s="1"/>
  <c r="D260" i="5"/>
  <c r="F259" i="5"/>
  <c r="F258" i="5"/>
  <c r="F257" i="5"/>
  <c r="F256" i="5"/>
  <c r="E256" i="5"/>
  <c r="D256" i="5"/>
  <c r="D255" i="5"/>
  <c r="F255" i="5" s="1"/>
  <c r="F254" i="5"/>
  <c r="F253" i="5"/>
  <c r="E252" i="5"/>
  <c r="D252" i="5"/>
  <c r="F250" i="5"/>
  <c r="F249" i="5"/>
  <c r="E248" i="5"/>
  <c r="F248" i="5"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G1140" i="1"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1075" i="1"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D591" i="1" s="1"/>
  <c r="F596" i="4"/>
  <c r="F595" i="4"/>
  <c r="F594" i="4"/>
  <c r="E594" i="4"/>
  <c r="D588" i="1" s="1"/>
  <c r="D594" i="4"/>
  <c r="F593" i="4"/>
  <c r="F592" i="4"/>
  <c r="E591" i="4"/>
  <c r="D585" i="1" s="1"/>
  <c r="D591" i="4"/>
  <c r="F591" i="4" s="1"/>
  <c r="F590" i="4"/>
  <c r="E589" i="4"/>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86" i="1" s="1"/>
  <c r="D492" i="4"/>
  <c r="F490" i="4"/>
  <c r="F489" i="4"/>
  <c r="F488" i="4"/>
  <c r="E488" i="4"/>
  <c r="D488" i="4"/>
  <c r="F487" i="4"/>
  <c r="F486" i="4"/>
  <c r="E485" i="4"/>
  <c r="D485" i="4"/>
  <c r="F484" i="4"/>
  <c r="F483" i="4"/>
  <c r="F482" i="4"/>
  <c r="F481" i="4"/>
  <c r="F480" i="4"/>
  <c r="E480" i="4"/>
  <c r="E479" i="4" s="1"/>
  <c r="D473" i="1" s="1"/>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25" i="1" s="1"/>
  <c r="G425" i="1" s="1"/>
  <c r="D432" i="4"/>
  <c r="D431" i="4"/>
  <c r="E428" i="4"/>
  <c r="D428" i="4"/>
  <c r="E427" i="4"/>
  <c r="F427" i="4" s="1"/>
  <c r="D427" i="4"/>
  <c r="D648" i="4" s="1"/>
  <c r="F426" i="4"/>
  <c r="E426" i="4"/>
  <c r="D426" i="4"/>
  <c r="F421" i="4"/>
  <c r="F420" i="4"/>
  <c r="F419" i="4"/>
  <c r="F416" i="4"/>
  <c r="F415" i="4"/>
  <c r="F414" i="4"/>
  <c r="F413" i="4"/>
  <c r="E412" i="4"/>
  <c r="F412" i="4" s="1"/>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F366" i="4"/>
  <c r="E366" i="4"/>
  <c r="D366" i="4"/>
  <c r="F365" i="4"/>
  <c r="F364" i="4"/>
  <c r="F363" i="4"/>
  <c r="E362" i="4"/>
  <c r="D357" i="1" s="1"/>
  <c r="D362" i="4"/>
  <c r="D361" i="4" s="1"/>
  <c r="F361" i="4"/>
  <c r="F359" i="4"/>
  <c r="F358" i="4"/>
  <c r="E358" i="4"/>
  <c r="D353" i="1" s="1"/>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E309" i="4" s="1"/>
  <c r="D304" i="1" s="1"/>
  <c r="D314" i="4"/>
  <c r="F313" i="4"/>
  <c r="F312" i="4"/>
  <c r="F311"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8" i="4"/>
  <c r="F267" i="4"/>
  <c r="F266" i="4"/>
  <c r="F265" i="4"/>
  <c r="F264" i="4"/>
  <c r="E263" i="4"/>
  <c r="D263" i="4"/>
  <c r="D262" i="4" s="1"/>
  <c r="F261" i="4"/>
  <c r="F260" i="4"/>
  <c r="F259" i="4"/>
  <c r="F258" i="4"/>
  <c r="E257" i="4"/>
  <c r="F257" i="4" s="1"/>
  <c r="D257" i="4"/>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0" i="1" s="1"/>
  <c r="D234" i="4"/>
  <c r="F233" i="4"/>
  <c r="F232" i="4"/>
  <c r="E231" i="4"/>
  <c r="D227" i="1" s="1"/>
  <c r="D231" i="4"/>
  <c r="F229" i="4"/>
  <c r="F228" i="4"/>
  <c r="F227" i="4"/>
  <c r="F226" i="4"/>
  <c r="F225" i="4"/>
  <c r="E225" i="4"/>
  <c r="D225" i="4"/>
  <c r="F224" i="4"/>
  <c r="F223" i="4"/>
  <c r="F222" i="4"/>
  <c r="E222" i="4"/>
  <c r="E221" i="4" s="1"/>
  <c r="D217" i="1" s="1"/>
  <c r="D222" i="4"/>
  <c r="D221" i="4"/>
  <c r="F221" i="4" s="1"/>
  <c r="F220" i="4"/>
  <c r="F219" i="4"/>
  <c r="F218" i="4"/>
  <c r="F217" i="4"/>
  <c r="E216" i="4"/>
  <c r="E202" i="4" s="1"/>
  <c r="D198" i="1" s="1"/>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E129" i="4"/>
  <c r="F129" i="4" s="1"/>
  <c r="D129" i="4"/>
  <c r="F128" i="4"/>
  <c r="F127" i="4"/>
  <c r="E126" i="4"/>
  <c r="E125" i="4" s="1"/>
  <c r="D126" i="4"/>
  <c r="F126" i="4" s="1"/>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4" i="1"/>
  <c r="C1684" i="1"/>
  <c r="G1684" i="1" s="1"/>
  <c r="C1683" i="1"/>
  <c r="H1683" i="1" s="1"/>
  <c r="C1682" i="1"/>
  <c r="G1682" i="1" s="1"/>
  <c r="C1681" i="1"/>
  <c r="C1680" i="1"/>
  <c r="C1679" i="1"/>
  <c r="H1679" i="1" s="1"/>
  <c r="C1678" i="1"/>
  <c r="H1678" i="1" s="1"/>
  <c r="C1677" i="1"/>
  <c r="C1676" i="1"/>
  <c r="G1676" i="1" s="1"/>
  <c r="H1675" i="1"/>
  <c r="G1675" i="1"/>
  <c r="C1675" i="1"/>
  <c r="C1673" i="1"/>
  <c r="H1673" i="1" s="1"/>
  <c r="C1672" i="1"/>
  <c r="C1671" i="1"/>
  <c r="H1671" i="1" s="1"/>
  <c r="C1670" i="1"/>
  <c r="C1668" i="1"/>
  <c r="G1668" i="1" s="1"/>
  <c r="H1667" i="1"/>
  <c r="C1667" i="1"/>
  <c r="G1667" i="1" s="1"/>
  <c r="C1666" i="1"/>
  <c r="C1665" i="1"/>
  <c r="H1665" i="1" s="1"/>
  <c r="C1664" i="1"/>
  <c r="C1663" i="1"/>
  <c r="H1663" i="1" s="1"/>
  <c r="G1662" i="1"/>
  <c r="C1662" i="1"/>
  <c r="H1662" i="1" s="1"/>
  <c r="C1661" i="1"/>
  <c r="C1660" i="1"/>
  <c r="H1659" i="1"/>
  <c r="G1659" i="1"/>
  <c r="H1658" i="1"/>
  <c r="C1658" i="1"/>
  <c r="G1658" i="1" s="1"/>
  <c r="C1657" i="1"/>
  <c r="H1657" i="1" s="1"/>
  <c r="H1656" i="1"/>
  <c r="C1656" i="1"/>
  <c r="G1656" i="1" s="1"/>
  <c r="C1655" i="1"/>
  <c r="H1655" i="1" s="1"/>
  <c r="C1654" i="1"/>
  <c r="H1654" i="1" s="1"/>
  <c r="C1653" i="1"/>
  <c r="H1653" i="1" s="1"/>
  <c r="C1652" i="1"/>
  <c r="G1652" i="1" s="1"/>
  <c r="C1651" i="1"/>
  <c r="H1651" i="1" s="1"/>
  <c r="H1650" i="1"/>
  <c r="C1650" i="1"/>
  <c r="G1650" i="1" s="1"/>
  <c r="H1648" i="1"/>
  <c r="C1648" i="1"/>
  <c r="G1648" i="1" s="1"/>
  <c r="C1647" i="1"/>
  <c r="H1647" i="1" s="1"/>
  <c r="G1646" i="1"/>
  <c r="C1646" i="1"/>
  <c r="H1646" i="1" s="1"/>
  <c r="C1645" i="1"/>
  <c r="H1645" i="1" s="1"/>
  <c r="C1644" i="1"/>
  <c r="G1644" i="1" s="1"/>
  <c r="H1643" i="1"/>
  <c r="G1643" i="1"/>
  <c r="C1643" i="1"/>
  <c r="C1642" i="1"/>
  <c r="H1642" i="1" s="1"/>
  <c r="C1641" i="1"/>
  <c r="H1641" i="1" s="1"/>
  <c r="C1640" i="1"/>
  <c r="G1640" i="1" s="1"/>
  <c r="H1639" i="1"/>
  <c r="G1639" i="1"/>
  <c r="C1638" i="1"/>
  <c r="G1638" i="1" s="1"/>
  <c r="G1637" i="1"/>
  <c r="C1637" i="1"/>
  <c r="H1637" i="1" s="1"/>
  <c r="C1636" i="1"/>
  <c r="G1635" i="1"/>
  <c r="C1635" i="1"/>
  <c r="H1635" i="1" s="1"/>
  <c r="C1633" i="1"/>
  <c r="C1632" i="1"/>
  <c r="G1632" i="1" s="1"/>
  <c r="C1631" i="1"/>
  <c r="H1631" i="1" s="1"/>
  <c r="C1630" i="1"/>
  <c r="C1627" i="1"/>
  <c r="H1627" i="1" s="1"/>
  <c r="C1626" i="1"/>
  <c r="H1626" i="1" s="1"/>
  <c r="C1625" i="1"/>
  <c r="C1624" i="1"/>
  <c r="H1623" i="1"/>
  <c r="G1623" i="1"/>
  <c r="C1620" i="1"/>
  <c r="G1620" i="1" s="1"/>
  <c r="C1619" i="1"/>
  <c r="H1619" i="1" s="1"/>
  <c r="G1618" i="1"/>
  <c r="C1618" i="1"/>
  <c r="H1618" i="1" s="1"/>
  <c r="C1617" i="1"/>
  <c r="H1617" i="1" s="1"/>
  <c r="H1616" i="1"/>
  <c r="C1616" i="1"/>
  <c r="G1616" i="1" s="1"/>
  <c r="C1615" i="1"/>
  <c r="H1615" i="1" s="1"/>
  <c r="C1614" i="1"/>
  <c r="H1614" i="1" s="1"/>
  <c r="C1613" i="1"/>
  <c r="H1613" i="1" s="1"/>
  <c r="C1612" i="1"/>
  <c r="G1612" i="1" s="1"/>
  <c r="H1611" i="1"/>
  <c r="C1611" i="1"/>
  <c r="G1611" i="1" s="1"/>
  <c r="C1610" i="1"/>
  <c r="C1609" i="1"/>
  <c r="G1609" i="1" s="1"/>
  <c r="H1608" i="1"/>
  <c r="G1608" i="1"/>
  <c r="C1608" i="1"/>
  <c r="C1607" i="1"/>
  <c r="C1606" i="1"/>
  <c r="H1606" i="1" s="1"/>
  <c r="C1605" i="1"/>
  <c r="C1603" i="1"/>
  <c r="G1603" i="1" s="1"/>
  <c r="C1601" i="1"/>
  <c r="G1601" i="1" s="1"/>
  <c r="G1600" i="1"/>
  <c r="C1600" i="1"/>
  <c r="H1600" i="1" s="1"/>
  <c r="C1599" i="1"/>
  <c r="C1598" i="1"/>
  <c r="H1598" i="1" s="1"/>
  <c r="C1597" i="1"/>
  <c r="C1596" i="1"/>
  <c r="H1596" i="1" s="1"/>
  <c r="C1595" i="1"/>
  <c r="G1595" i="1" s="1"/>
  <c r="C1594" i="1"/>
  <c r="C1593" i="1"/>
  <c r="G1593" i="1" s="1"/>
  <c r="C1592" i="1"/>
  <c r="H1592" i="1" s="1"/>
  <c r="C1591" i="1"/>
  <c r="C1590" i="1"/>
  <c r="H1590" i="1" s="1"/>
  <c r="C1589" i="1"/>
  <c r="C1588" i="1"/>
  <c r="H1588" i="1" s="1"/>
  <c r="C1587" i="1"/>
  <c r="G1587" i="1" s="1"/>
  <c r="C1586" i="1"/>
  <c r="C1585" i="1"/>
  <c r="G1585" i="1" s="1"/>
  <c r="H1584" i="1"/>
  <c r="C1584" i="1"/>
  <c r="G1584" i="1" s="1"/>
  <c r="C1582" i="1"/>
  <c r="H1582" i="1" s="1"/>
  <c r="D1581" i="1"/>
  <c r="C1581" i="1"/>
  <c r="J1581" i="1" s="1"/>
  <c r="J1580" i="1"/>
  <c r="D1580" i="1"/>
  <c r="C1580" i="1"/>
  <c r="D1579" i="1"/>
  <c r="C1579" i="1"/>
  <c r="H1578" i="1"/>
  <c r="D1578" i="1"/>
  <c r="C1578" i="1"/>
  <c r="G1578" i="1" s="1"/>
  <c r="D1577" i="1"/>
  <c r="D1576" i="1"/>
  <c r="H1576" i="1" s="1"/>
  <c r="C1576" i="1"/>
  <c r="J1576" i="1" s="1"/>
  <c r="D1575" i="1"/>
  <c r="C1575" i="1"/>
  <c r="G1575" i="1" s="1"/>
  <c r="J1574" i="1"/>
  <c r="D1574" i="1"/>
  <c r="C1574" i="1"/>
  <c r="D1573" i="1"/>
  <c r="H1573" i="1" s="1"/>
  <c r="C1573" i="1"/>
  <c r="D1572" i="1"/>
  <c r="C1572" i="1"/>
  <c r="J1570" i="1"/>
  <c r="D1570" i="1"/>
  <c r="C1570" i="1"/>
  <c r="D1569" i="1"/>
  <c r="C1569" i="1"/>
  <c r="D1568" i="1"/>
  <c r="H1568" i="1" s="1"/>
  <c r="C1568" i="1"/>
  <c r="J1568" i="1" s="1"/>
  <c r="D1567" i="1"/>
  <c r="C1567" i="1"/>
  <c r="G1567" i="1" s="1"/>
  <c r="J1566" i="1"/>
  <c r="D1566" i="1"/>
  <c r="C1566" i="1"/>
  <c r="D1565" i="1"/>
  <c r="C1565" i="1"/>
  <c r="H1564" i="1"/>
  <c r="G1564" i="1"/>
  <c r="I1564" i="1" s="1"/>
  <c r="D1564" i="1"/>
  <c r="C1564" i="1"/>
  <c r="J1564" i="1" s="1"/>
  <c r="C1563" i="1"/>
  <c r="D1562" i="1"/>
  <c r="C1562" i="1"/>
  <c r="G1562" i="1" s="1"/>
  <c r="J1561" i="1"/>
  <c r="D1561" i="1"/>
  <c r="C1561" i="1"/>
  <c r="D1560" i="1"/>
  <c r="H1560" i="1" s="1"/>
  <c r="C1560" i="1"/>
  <c r="G1559" i="1"/>
  <c r="D1559" i="1"/>
  <c r="H1559" i="1" s="1"/>
  <c r="C1559" i="1"/>
  <c r="J1559" i="1" s="1"/>
  <c r="D1558" i="1"/>
  <c r="C1558" i="1"/>
  <c r="G1558" i="1" s="1"/>
  <c r="D1557" i="1"/>
  <c r="C1557" i="1"/>
  <c r="J1557" i="1" s="1"/>
  <c r="D1556" i="1"/>
  <c r="C1556" i="1"/>
  <c r="D1554" i="1"/>
  <c r="H1554" i="1" s="1"/>
  <c r="C1554" i="1"/>
  <c r="H1553" i="1"/>
  <c r="G1553" i="1"/>
  <c r="I1553" i="1" s="1"/>
  <c r="D1553" i="1"/>
  <c r="C1553" i="1"/>
  <c r="J1553" i="1" s="1"/>
  <c r="D1552" i="1"/>
  <c r="C1552" i="1"/>
  <c r="G1552" i="1" s="1"/>
  <c r="D1551" i="1"/>
  <c r="C1551" i="1"/>
  <c r="J1551" i="1" s="1"/>
  <c r="D1550" i="1"/>
  <c r="H1550" i="1" s="1"/>
  <c r="C1550" i="1"/>
  <c r="H1549" i="1"/>
  <c r="G1549" i="1"/>
  <c r="I1549" i="1" s="1"/>
  <c r="D1549" i="1"/>
  <c r="C1549" i="1"/>
  <c r="J1549" i="1" s="1"/>
  <c r="D1548" i="1"/>
  <c r="C1548" i="1"/>
  <c r="G1548" i="1" s="1"/>
  <c r="D1547" i="1"/>
  <c r="C1547" i="1"/>
  <c r="H1547" i="1" s="1"/>
  <c r="D1546" i="1"/>
  <c r="C1546" i="1"/>
  <c r="D1545" i="1"/>
  <c r="C1545" i="1"/>
  <c r="H1544" i="1"/>
  <c r="D1544" i="1"/>
  <c r="C1544" i="1"/>
  <c r="J1544" i="1" s="1"/>
  <c r="D1543" i="1"/>
  <c r="C1543" i="1"/>
  <c r="D1542" i="1"/>
  <c r="C1542" i="1"/>
  <c r="D1541" i="1"/>
  <c r="C1541" i="1"/>
  <c r="D1536" i="1"/>
  <c r="C1536" i="1"/>
  <c r="D1535" i="1"/>
  <c r="C1535" i="1"/>
  <c r="G1534" i="1"/>
  <c r="D1534" i="1"/>
  <c r="C1534" i="1"/>
  <c r="H1534" i="1" s="1"/>
  <c r="D1533" i="1"/>
  <c r="G1533" i="1" s="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H1416" i="1" s="1"/>
  <c r="C1416" i="1"/>
  <c r="D1415" i="1"/>
  <c r="H1415" i="1" s="1"/>
  <c r="C1415" i="1"/>
  <c r="D1414" i="1"/>
  <c r="H1414" i="1" s="1"/>
  <c r="C1414" i="1"/>
  <c r="G1413" i="1"/>
  <c r="D1413" i="1"/>
  <c r="H1413" i="1" s="1"/>
  <c r="C1413" i="1"/>
  <c r="D1412" i="1"/>
  <c r="H1412" i="1" s="1"/>
  <c r="C1412" i="1"/>
  <c r="D1411" i="1"/>
  <c r="H1411" i="1" s="1"/>
  <c r="C1411" i="1"/>
  <c r="D1410" i="1"/>
  <c r="H1410" i="1" s="1"/>
  <c r="C1410" i="1"/>
  <c r="G1409" i="1"/>
  <c r="D1409" i="1"/>
  <c r="H1409" i="1" s="1"/>
  <c r="C1409" i="1"/>
  <c r="D1408" i="1"/>
  <c r="H1408" i="1" s="1"/>
  <c r="C1408" i="1"/>
  <c r="D1407" i="1"/>
  <c r="H1407" i="1" s="1"/>
  <c r="C1407" i="1"/>
  <c r="C1406" i="1"/>
  <c r="D1405" i="1"/>
  <c r="H1405" i="1" s="1"/>
  <c r="C1405" i="1"/>
  <c r="D1404" i="1"/>
  <c r="H1404" i="1" s="1"/>
  <c r="C1404" i="1"/>
  <c r="D1403" i="1"/>
  <c r="H1403" i="1" s="1"/>
  <c r="C1403" i="1"/>
  <c r="D1402" i="1"/>
  <c r="H1402" i="1" s="1"/>
  <c r="C1402" i="1"/>
  <c r="C1401" i="1"/>
  <c r="D1400" i="1"/>
  <c r="C1400" i="1"/>
  <c r="D1399" i="1"/>
  <c r="H1399" i="1" s="1"/>
  <c r="C1399" i="1"/>
  <c r="D1398" i="1"/>
  <c r="C1398" i="1"/>
  <c r="G1397" i="1"/>
  <c r="D1397" i="1"/>
  <c r="C1397" i="1"/>
  <c r="D1396" i="1"/>
  <c r="H1396" i="1" s="1"/>
  <c r="C1396" i="1"/>
  <c r="G1396" i="1" s="1"/>
  <c r="D1395" i="1"/>
  <c r="H1395" i="1" s="1"/>
  <c r="C1395" i="1"/>
  <c r="D1394" i="1"/>
  <c r="H1394" i="1" s="1"/>
  <c r="C1394" i="1"/>
  <c r="D1393" i="1"/>
  <c r="H1393" i="1" s="1"/>
  <c r="C1393" i="1"/>
  <c r="D1392" i="1"/>
  <c r="H1392" i="1" s="1"/>
  <c r="C1392" i="1"/>
  <c r="D1391" i="1"/>
  <c r="H1391" i="1" s="1"/>
  <c r="C1391" i="1"/>
  <c r="D1390" i="1"/>
  <c r="H1390" i="1" s="1"/>
  <c r="C1390" i="1"/>
  <c r="D1389" i="1"/>
  <c r="C1389" i="1"/>
  <c r="G1389" i="1" s="1"/>
  <c r="D1388" i="1"/>
  <c r="H1388" i="1" s="1"/>
  <c r="C1388" i="1"/>
  <c r="G1388" i="1" s="1"/>
  <c r="D1387" i="1"/>
  <c r="H1387" i="1" s="1"/>
  <c r="C1387" i="1"/>
  <c r="D1386" i="1"/>
  <c r="H1386" i="1" s="1"/>
  <c r="C1386" i="1"/>
  <c r="D1385" i="1"/>
  <c r="H1385" i="1" s="1"/>
  <c r="C1385" i="1"/>
  <c r="D1384" i="1"/>
  <c r="H1384" i="1" s="1"/>
  <c r="C1384" i="1"/>
  <c r="D1383" i="1"/>
  <c r="H1383" i="1" s="1"/>
  <c r="C1383" i="1"/>
  <c r="D1382" i="1"/>
  <c r="H1382" i="1" s="1"/>
  <c r="C1382" i="1"/>
  <c r="G1381" i="1"/>
  <c r="D1381" i="1"/>
  <c r="C1381" i="1"/>
  <c r="G1380"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C1373" i="1"/>
  <c r="G1373" i="1" s="1"/>
  <c r="D1372" i="1"/>
  <c r="H1372" i="1" s="1"/>
  <c r="C1372" i="1"/>
  <c r="G1372" i="1" s="1"/>
  <c r="D1371" i="1"/>
  <c r="H1371" i="1" s="1"/>
  <c r="C1371" i="1"/>
  <c r="D1370" i="1"/>
  <c r="H1370" i="1" s="1"/>
  <c r="C1370" i="1"/>
  <c r="D1369" i="1"/>
  <c r="H1369" i="1" s="1"/>
  <c r="C1369" i="1"/>
  <c r="D1368" i="1"/>
  <c r="H1368" i="1" s="1"/>
  <c r="C1368" i="1"/>
  <c r="D1367" i="1"/>
  <c r="H1367" i="1" s="1"/>
  <c r="C1367" i="1"/>
  <c r="D1366" i="1"/>
  <c r="H1366" i="1" s="1"/>
  <c r="C1366" i="1"/>
  <c r="G1365" i="1"/>
  <c r="D1365" i="1"/>
  <c r="H1365" i="1" s="1"/>
  <c r="C1365" i="1"/>
  <c r="G1364"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G1357" i="1"/>
  <c r="D1357" i="1"/>
  <c r="H1357" i="1" s="1"/>
  <c r="C1357" i="1"/>
  <c r="G1356"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G1349" i="1"/>
  <c r="D1349" i="1"/>
  <c r="H1349" i="1" s="1"/>
  <c r="C1349" i="1"/>
  <c r="G1348" i="1"/>
  <c r="D1348" i="1"/>
  <c r="H1348" i="1" s="1"/>
  <c r="C1348" i="1"/>
  <c r="D1347" i="1"/>
  <c r="H1347" i="1" s="1"/>
  <c r="C1347" i="1"/>
  <c r="D1346" i="1"/>
  <c r="H1346" i="1" s="1"/>
  <c r="C1346" i="1"/>
  <c r="D1345" i="1"/>
  <c r="H1345" i="1" s="1"/>
  <c r="C1345" i="1"/>
  <c r="G1344"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G1333" i="1"/>
  <c r="D1333" i="1"/>
  <c r="H1333" i="1" s="1"/>
  <c r="C1333" i="1"/>
  <c r="G1332"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C1325" i="1"/>
  <c r="D1324" i="1"/>
  <c r="H1324" i="1" s="1"/>
  <c r="C1324" i="1"/>
  <c r="G1324" i="1" s="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C1296" i="1"/>
  <c r="D1295" i="1"/>
  <c r="H1295" i="1" s="1"/>
  <c r="C1295" i="1"/>
  <c r="D1294" i="1"/>
  <c r="C1294" i="1"/>
  <c r="D1293" i="1"/>
  <c r="H1293" i="1" s="1"/>
  <c r="C1293" i="1"/>
  <c r="D1292" i="1"/>
  <c r="C1292" i="1"/>
  <c r="D1291" i="1"/>
  <c r="C1291" i="1"/>
  <c r="D1290" i="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C1282" i="1"/>
  <c r="D1281" i="1"/>
  <c r="H1281" i="1" s="1"/>
  <c r="C1281" i="1"/>
  <c r="D1280" i="1"/>
  <c r="C1280" i="1"/>
  <c r="D1279" i="1"/>
  <c r="H1279" i="1" s="1"/>
  <c r="C1279" i="1"/>
  <c r="D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D1269" i="1"/>
  <c r="H1269" i="1" s="1"/>
  <c r="C1269" i="1"/>
  <c r="D1268" i="1"/>
  <c r="H1267" i="1"/>
  <c r="D1267" i="1"/>
  <c r="G1267" i="1" s="1"/>
  <c r="C1267" i="1"/>
  <c r="H1266" i="1"/>
  <c r="G1266" i="1"/>
  <c r="D1266" i="1"/>
  <c r="C1266" i="1"/>
  <c r="D1265" i="1"/>
  <c r="G1265" i="1" s="1"/>
  <c r="C1265" i="1"/>
  <c r="C1264" i="1"/>
  <c r="H1263" i="1"/>
  <c r="D1263" i="1"/>
  <c r="G1263" i="1" s="1"/>
  <c r="C1263" i="1"/>
  <c r="D1262" i="1"/>
  <c r="H1262" i="1" s="1"/>
  <c r="C1262" i="1"/>
  <c r="D1261" i="1"/>
  <c r="H1261" i="1" s="1"/>
  <c r="C1261" i="1"/>
  <c r="C1260" i="1"/>
  <c r="C1259" i="1"/>
  <c r="H1258" i="1"/>
  <c r="D1258" i="1"/>
  <c r="G1258" i="1" s="1"/>
  <c r="C1258" i="1"/>
  <c r="D1257" i="1"/>
  <c r="H1257" i="1" s="1"/>
  <c r="C1257" i="1"/>
  <c r="D1256" i="1"/>
  <c r="G1256" i="1" s="1"/>
  <c r="C1256" i="1"/>
  <c r="D1254" i="1"/>
  <c r="H1254" i="1" s="1"/>
  <c r="C1254" i="1"/>
  <c r="D1253" i="1"/>
  <c r="H1253" i="1" s="1"/>
  <c r="C1253" i="1"/>
  <c r="D1252" i="1"/>
  <c r="H1252" i="1" s="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D1242" i="1"/>
  <c r="G1242" i="1" s="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G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6" i="1"/>
  <c r="C1206" i="1"/>
  <c r="D1205" i="1"/>
  <c r="G1205" i="1" s="1"/>
  <c r="C1205" i="1"/>
  <c r="D1204" i="1"/>
  <c r="C1204" i="1"/>
  <c r="D1203" i="1"/>
  <c r="H1203" i="1" s="1"/>
  <c r="C1203" i="1"/>
  <c r="D1202" i="1"/>
  <c r="H1202" i="1" s="1"/>
  <c r="C1202" i="1"/>
  <c r="C1201" i="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H1189" i="1" s="1"/>
  <c r="C1189" i="1"/>
  <c r="D1188" i="1"/>
  <c r="G1188" i="1" s="1"/>
  <c r="C1188" i="1"/>
  <c r="D1187" i="1"/>
  <c r="H1187" i="1" s="1"/>
  <c r="C1187" i="1"/>
  <c r="D1186" i="1"/>
  <c r="H1186" i="1" s="1"/>
  <c r="C1186" i="1"/>
  <c r="C1185" i="1"/>
  <c r="D1184" i="1"/>
  <c r="G1184" i="1" s="1"/>
  <c r="C1184" i="1"/>
  <c r="D1183" i="1"/>
  <c r="H1183" i="1" s="1"/>
  <c r="C1183" i="1"/>
  <c r="G1179" i="1"/>
  <c r="D1179" i="1"/>
  <c r="H1179" i="1" s="1"/>
  <c r="C1179" i="1"/>
  <c r="G1178" i="1"/>
  <c r="D1178" i="1"/>
  <c r="H1178" i="1" s="1"/>
  <c r="C1178" i="1"/>
  <c r="G1177" i="1"/>
  <c r="D1177" i="1"/>
  <c r="H1177" i="1" s="1"/>
  <c r="C1177" i="1"/>
  <c r="C1176" i="1"/>
  <c r="G1175" i="1"/>
  <c r="D1175" i="1"/>
  <c r="H1175" i="1" s="1"/>
  <c r="C1175" i="1"/>
  <c r="H1174" i="1"/>
  <c r="G1174" i="1"/>
  <c r="D1174" i="1"/>
  <c r="C1174" i="1"/>
  <c r="H1173" i="1"/>
  <c r="G1173" i="1"/>
  <c r="D1173" i="1"/>
  <c r="C1173" i="1"/>
  <c r="H1172" i="1"/>
  <c r="G1172" i="1"/>
  <c r="D1172" i="1"/>
  <c r="C1172" i="1"/>
  <c r="G1171" i="1"/>
  <c r="D1171" i="1"/>
  <c r="H1171" i="1" s="1"/>
  <c r="C1171" i="1"/>
  <c r="D1170" i="1"/>
  <c r="H1170" i="1" s="1"/>
  <c r="C1170" i="1"/>
  <c r="D1169" i="1"/>
  <c r="H1169" i="1" s="1"/>
  <c r="C1169" i="1"/>
  <c r="D1168" i="1"/>
  <c r="H1168" i="1" s="1"/>
  <c r="C1168" i="1"/>
  <c r="H1167" i="1"/>
  <c r="G1167" i="1"/>
  <c r="D1167" i="1"/>
  <c r="C1167" i="1"/>
  <c r="H1166" i="1"/>
  <c r="G1166" i="1"/>
  <c r="D1166" i="1"/>
  <c r="C1166" i="1"/>
  <c r="H1165" i="1"/>
  <c r="G1165" i="1"/>
  <c r="D1165" i="1"/>
  <c r="C1165" i="1"/>
  <c r="G1164" i="1"/>
  <c r="D1164" i="1"/>
  <c r="H1164" i="1" s="1"/>
  <c r="C1164" i="1"/>
  <c r="G1163" i="1"/>
  <c r="D1163" i="1"/>
  <c r="H1163" i="1" s="1"/>
  <c r="C1163" i="1"/>
  <c r="H1162" i="1"/>
  <c r="D1162" i="1"/>
  <c r="G1162" i="1" s="1"/>
  <c r="C1162" i="1"/>
  <c r="H1161" i="1"/>
  <c r="D1161" i="1"/>
  <c r="G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C1155" i="1"/>
  <c r="D1154" i="1"/>
  <c r="H1154" i="1" s="1"/>
  <c r="C1154" i="1"/>
  <c r="D1153" i="1"/>
  <c r="H1153" i="1" s="1"/>
  <c r="C1153" i="1"/>
  <c r="D1151" i="1"/>
  <c r="H1151" i="1" s="1"/>
  <c r="C1151" i="1"/>
  <c r="D1150" i="1"/>
  <c r="H1150" i="1" s="1"/>
  <c r="C1150" i="1"/>
  <c r="D1149" i="1"/>
  <c r="G1149" i="1" s="1"/>
  <c r="C1149" i="1"/>
  <c r="D1148" i="1"/>
  <c r="H1148" i="1" s="1"/>
  <c r="C1148" i="1"/>
  <c r="D1147" i="1"/>
  <c r="H1147" i="1" s="1"/>
  <c r="C1147" i="1"/>
  <c r="D1146" i="1"/>
  <c r="H1146" i="1" s="1"/>
  <c r="C1146" i="1"/>
  <c r="D1145" i="1"/>
  <c r="G1145" i="1" s="1"/>
  <c r="C1145" i="1"/>
  <c r="D1144" i="1"/>
  <c r="H1144" i="1" s="1"/>
  <c r="C1144" i="1"/>
  <c r="D1143" i="1"/>
  <c r="H1143" i="1" s="1"/>
  <c r="C1143" i="1"/>
  <c r="D1142" i="1"/>
  <c r="H1142" i="1" s="1"/>
  <c r="C1142" i="1"/>
  <c r="C1141" i="1"/>
  <c r="C1140" i="1"/>
  <c r="D1139" i="1"/>
  <c r="H1139" i="1" s="1"/>
  <c r="C1139" i="1"/>
  <c r="D1138" i="1"/>
  <c r="H1138" i="1" s="1"/>
  <c r="C1138" i="1"/>
  <c r="D1137" i="1"/>
  <c r="H1137" i="1" s="1"/>
  <c r="C1137" i="1"/>
  <c r="D1136" i="1"/>
  <c r="H1136" i="1" s="1"/>
  <c r="C1136" i="1"/>
  <c r="D1135" i="1"/>
  <c r="G1135" i="1" s="1"/>
  <c r="C1135" i="1"/>
  <c r="D1134" i="1"/>
  <c r="H1134" i="1" s="1"/>
  <c r="C1134" i="1"/>
  <c r="D1133" i="1"/>
  <c r="H1133" i="1" s="1"/>
  <c r="C1133" i="1"/>
  <c r="D1132" i="1"/>
  <c r="G1132" i="1" s="1"/>
  <c r="C1132" i="1"/>
  <c r="D1131" i="1"/>
  <c r="H1131" i="1" s="1"/>
  <c r="C1131" i="1"/>
  <c r="D1130" i="1"/>
  <c r="H1130" i="1" s="1"/>
  <c r="C1130" i="1"/>
  <c r="D1129" i="1"/>
  <c r="H1129" i="1" s="1"/>
  <c r="C1129" i="1"/>
  <c r="D1128" i="1"/>
  <c r="G1128" i="1" s="1"/>
  <c r="C1128" i="1"/>
  <c r="D1127" i="1"/>
  <c r="H1127" i="1" s="1"/>
  <c r="C1127" i="1"/>
  <c r="D1126" i="1"/>
  <c r="H1126" i="1" s="1"/>
  <c r="C1126" i="1"/>
  <c r="C1125" i="1"/>
  <c r="C1124" i="1"/>
  <c r="D1123" i="1"/>
  <c r="H1123" i="1" s="1"/>
  <c r="C1123" i="1"/>
  <c r="D1122" i="1"/>
  <c r="H1122" i="1" s="1"/>
  <c r="C1122" i="1"/>
  <c r="D1121" i="1"/>
  <c r="G1121" i="1" s="1"/>
  <c r="C1121" i="1"/>
  <c r="D1120" i="1"/>
  <c r="H1120" i="1" s="1"/>
  <c r="C1120" i="1"/>
  <c r="D1119" i="1"/>
  <c r="H1119" i="1" s="1"/>
  <c r="C1119" i="1"/>
  <c r="D1118" i="1"/>
  <c r="H1118" i="1" s="1"/>
  <c r="C1118" i="1"/>
  <c r="D1117" i="1"/>
  <c r="H1117" i="1" s="1"/>
  <c r="C1117" i="1"/>
  <c r="D1116" i="1"/>
  <c r="G1116" i="1" s="1"/>
  <c r="C1116" i="1"/>
  <c r="D1115" i="1"/>
  <c r="H1115" i="1" s="1"/>
  <c r="C1115" i="1"/>
  <c r="D1114" i="1"/>
  <c r="H1114" i="1" s="1"/>
  <c r="C1114" i="1"/>
  <c r="D1113" i="1"/>
  <c r="H1113" i="1" s="1"/>
  <c r="C1113" i="1"/>
  <c r="D1112" i="1"/>
  <c r="H1112" i="1" s="1"/>
  <c r="C1112" i="1"/>
  <c r="D1111" i="1"/>
  <c r="G1111" i="1" s="1"/>
  <c r="C1111" i="1"/>
  <c r="D1110" i="1"/>
  <c r="H1110" i="1" s="1"/>
  <c r="C1110" i="1"/>
  <c r="D1109" i="1"/>
  <c r="H1109" i="1" s="1"/>
  <c r="C1109" i="1"/>
  <c r="D1108" i="1"/>
  <c r="H1108" i="1" s="1"/>
  <c r="C1108" i="1"/>
  <c r="D1107" i="1"/>
  <c r="H1107" i="1" s="1"/>
  <c r="C1107" i="1"/>
  <c r="D1106" i="1"/>
  <c r="G1106" i="1" s="1"/>
  <c r="C1106" i="1"/>
  <c r="D1105" i="1"/>
  <c r="H1105" i="1" s="1"/>
  <c r="C1105" i="1"/>
  <c r="D1104" i="1"/>
  <c r="H1104" i="1" s="1"/>
  <c r="C1104" i="1"/>
  <c r="D1103" i="1"/>
  <c r="G1103" i="1" s="1"/>
  <c r="C1103" i="1"/>
  <c r="D1102" i="1"/>
  <c r="H1102" i="1" s="1"/>
  <c r="C1102" i="1"/>
  <c r="D1101" i="1"/>
  <c r="H1101" i="1" s="1"/>
  <c r="C1101" i="1"/>
  <c r="D1100" i="1"/>
  <c r="H1100" i="1" s="1"/>
  <c r="C1100" i="1"/>
  <c r="D1099" i="1"/>
  <c r="H1099" i="1" s="1"/>
  <c r="C1099" i="1"/>
  <c r="D1098" i="1"/>
  <c r="G1098" i="1" s="1"/>
  <c r="C1098" i="1"/>
  <c r="D1097" i="1"/>
  <c r="H1097" i="1" s="1"/>
  <c r="C1097" i="1"/>
  <c r="D1096" i="1"/>
  <c r="H1096" i="1" s="1"/>
  <c r="C1096" i="1"/>
  <c r="D1095" i="1"/>
  <c r="H1095" i="1" s="1"/>
  <c r="C1095" i="1"/>
  <c r="D1094" i="1"/>
  <c r="G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C1076" i="1"/>
  <c r="C1075" i="1"/>
  <c r="D1073" i="1"/>
  <c r="H1073" i="1" s="1"/>
  <c r="C1073" i="1"/>
  <c r="D1072" i="1"/>
  <c r="G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H1060" i="1"/>
  <c r="D1060" i="1"/>
  <c r="G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G1045"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H1023" i="1" s="1"/>
  <c r="C1023" i="1"/>
  <c r="G1022" i="1"/>
  <c r="D1022" i="1"/>
  <c r="H1022" i="1" s="1"/>
  <c r="C1022" i="1"/>
  <c r="G1021" i="1"/>
  <c r="D1021" i="1"/>
  <c r="H1021" i="1" s="1"/>
  <c r="C1021" i="1"/>
  <c r="G1020" i="1"/>
  <c r="D1020" i="1"/>
  <c r="H1020" i="1" s="1"/>
  <c r="C1020" i="1"/>
  <c r="G1019" i="1"/>
  <c r="D1019" i="1"/>
  <c r="H1019" i="1" s="1"/>
  <c r="C1019" i="1"/>
  <c r="D1018" i="1"/>
  <c r="H1018" i="1" s="1"/>
  <c r="C1018" i="1"/>
  <c r="C1017" i="1"/>
  <c r="G1016" i="1"/>
  <c r="D1016" i="1"/>
  <c r="H1016" i="1" s="1"/>
  <c r="C1016" i="1"/>
  <c r="G1015" i="1"/>
  <c r="D1015" i="1"/>
  <c r="H1015" i="1" s="1"/>
  <c r="C1015" i="1"/>
  <c r="G1014" i="1"/>
  <c r="D1014" i="1"/>
  <c r="H1014" i="1" s="1"/>
  <c r="C1014" i="1"/>
  <c r="G1013" i="1"/>
  <c r="D1013" i="1"/>
  <c r="H1013" i="1" s="1"/>
  <c r="C1013" i="1"/>
  <c r="C1012"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D735" i="1"/>
  <c r="H735" i="1" s="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D726" i="1"/>
  <c r="H726" i="1" s="1"/>
  <c r="C726" i="1"/>
  <c r="D725" i="1"/>
  <c r="H725" i="1" s="1"/>
  <c r="C725" i="1"/>
  <c r="H724" i="1"/>
  <c r="G724" i="1"/>
  <c r="D724" i="1"/>
  <c r="C724" i="1"/>
  <c r="H723" i="1"/>
  <c r="D723" i="1"/>
  <c r="C723" i="1"/>
  <c r="G723" i="1" s="1"/>
  <c r="H722" i="1"/>
  <c r="G722" i="1"/>
  <c r="D722" i="1"/>
  <c r="C722" i="1"/>
  <c r="H721" i="1"/>
  <c r="G721" i="1"/>
  <c r="D721" i="1"/>
  <c r="C721" i="1"/>
  <c r="H720" i="1"/>
  <c r="G720" i="1"/>
  <c r="D720" i="1"/>
  <c r="C720" i="1"/>
  <c r="H719" i="1"/>
  <c r="G719" i="1"/>
  <c r="D719" i="1"/>
  <c r="C719" i="1"/>
  <c r="H718" i="1"/>
  <c r="G718" i="1"/>
  <c r="D718" i="1"/>
  <c r="C718" i="1"/>
  <c r="D717" i="1"/>
  <c r="H717" i="1" s="1"/>
  <c r="C717" i="1"/>
  <c r="G716" i="1"/>
  <c r="D716" i="1"/>
  <c r="C716" i="1"/>
  <c r="H716" i="1" s="1"/>
  <c r="G715"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D664" i="1"/>
  <c r="C664" i="1"/>
  <c r="G664" i="1" s="1"/>
  <c r="H663" i="1"/>
  <c r="D663" i="1"/>
  <c r="C663" i="1"/>
  <c r="G663" i="1" s="1"/>
  <c r="H662" i="1"/>
  <c r="D662" i="1"/>
  <c r="C662" i="1"/>
  <c r="G662" i="1" s="1"/>
  <c r="H661" i="1"/>
  <c r="D661" i="1"/>
  <c r="C661" i="1"/>
  <c r="G661" i="1" s="1"/>
  <c r="H660" i="1"/>
  <c r="D660" i="1"/>
  <c r="C660" i="1"/>
  <c r="G660" i="1" s="1"/>
  <c r="H659" i="1"/>
  <c r="G659" i="1"/>
  <c r="D659" i="1"/>
  <c r="C659" i="1"/>
  <c r="H658" i="1"/>
  <c r="G658" i="1"/>
  <c r="D658" i="1"/>
  <c r="C658" i="1"/>
  <c r="H657" i="1"/>
  <c r="D657" i="1"/>
  <c r="C657" i="1"/>
  <c r="G657" i="1" s="1"/>
  <c r="G656" i="1"/>
  <c r="D656" i="1"/>
  <c r="C656" i="1"/>
  <c r="H656" i="1" s="1"/>
  <c r="H655" i="1"/>
  <c r="G655" i="1"/>
  <c r="D655" i="1"/>
  <c r="C655" i="1"/>
  <c r="H654" i="1"/>
  <c r="G654" i="1"/>
  <c r="D654" i="1"/>
  <c r="C654" i="1"/>
  <c r="G653" i="1"/>
  <c r="D653" i="1"/>
  <c r="H653" i="1" s="1"/>
  <c r="C653" i="1"/>
  <c r="H652" i="1"/>
  <c r="G652" i="1"/>
  <c r="D652" i="1"/>
  <c r="C652" i="1"/>
  <c r="D651" i="1"/>
  <c r="H651" i="1" s="1"/>
  <c r="C651" i="1"/>
  <c r="H650" i="1"/>
  <c r="D650" i="1"/>
  <c r="G650" i="1" s="1"/>
  <c r="C650" i="1"/>
  <c r="D649" i="1"/>
  <c r="H649" i="1" s="1"/>
  <c r="C649" i="1"/>
  <c r="H648" i="1"/>
  <c r="G648" i="1"/>
  <c r="D648" i="1"/>
  <c r="C648" i="1"/>
  <c r="D647" i="1"/>
  <c r="H647" i="1" s="1"/>
  <c r="C647" i="1"/>
  <c r="D646" i="1"/>
  <c r="H646" i="1" s="1"/>
  <c r="C646" i="1"/>
  <c r="D645" i="1"/>
  <c r="H645" i="1" s="1"/>
  <c r="C645" i="1"/>
  <c r="C642" i="1"/>
  <c r="C641" i="1"/>
  <c r="D636" i="1"/>
  <c r="H636" i="1" s="1"/>
  <c r="C636" i="1"/>
  <c r="D635" i="1"/>
  <c r="H635" i="1" s="1"/>
  <c r="C635" i="1"/>
  <c r="H632" i="1"/>
  <c r="G632" i="1"/>
  <c r="D632" i="1"/>
  <c r="C632" i="1"/>
  <c r="D631" i="1"/>
  <c r="H631" i="1" s="1"/>
  <c r="C631" i="1"/>
  <c r="D630" i="1"/>
  <c r="H630" i="1" s="1"/>
  <c r="C630" i="1"/>
  <c r="D629" i="1"/>
  <c r="H629" i="1" s="1"/>
  <c r="C629" i="1"/>
  <c r="D628" i="1"/>
  <c r="H628" i="1" s="1"/>
  <c r="C628" i="1"/>
  <c r="D627" i="1"/>
  <c r="H627" i="1" s="1"/>
  <c r="C627" i="1"/>
  <c r="H626" i="1"/>
  <c r="G626" i="1"/>
  <c r="D626" i="1"/>
  <c r="C626" i="1"/>
  <c r="D625" i="1"/>
  <c r="H625" i="1" s="1"/>
  <c r="C625" i="1"/>
  <c r="D624" i="1"/>
  <c r="H624" i="1" s="1"/>
  <c r="C624"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H600" i="1"/>
  <c r="D600" i="1"/>
  <c r="G600" i="1" s="1"/>
  <c r="C600" i="1"/>
  <c r="H599" i="1"/>
  <c r="D599" i="1"/>
  <c r="G599" i="1" s="1"/>
  <c r="C599" i="1"/>
  <c r="H598" i="1"/>
  <c r="D598" i="1"/>
  <c r="G598" i="1" s="1"/>
  <c r="C598" i="1"/>
  <c r="H597" i="1"/>
  <c r="D597" i="1"/>
  <c r="G597" i="1" s="1"/>
  <c r="C597" i="1"/>
  <c r="D596" i="1"/>
  <c r="H596" i="1" s="1"/>
  <c r="C596" i="1"/>
  <c r="D595" i="1"/>
  <c r="H595" i="1" s="1"/>
  <c r="C595" i="1"/>
  <c r="D594" i="1"/>
  <c r="H594" i="1" s="1"/>
  <c r="C594" i="1"/>
  <c r="D593" i="1"/>
  <c r="H593" i="1" s="1"/>
  <c r="C593" i="1"/>
  <c r="D592" i="1"/>
  <c r="H592" i="1" s="1"/>
  <c r="C592" i="1"/>
  <c r="G590" i="1"/>
  <c r="D590" i="1"/>
  <c r="H590" i="1" s="1"/>
  <c r="C590" i="1"/>
  <c r="G589" i="1"/>
  <c r="D589" i="1"/>
  <c r="H589" i="1" s="1"/>
  <c r="C589" i="1"/>
  <c r="C588" i="1"/>
  <c r="G587" i="1"/>
  <c r="D587" i="1"/>
  <c r="H587" i="1" s="1"/>
  <c r="C587" i="1"/>
  <c r="G586" i="1"/>
  <c r="D586" i="1"/>
  <c r="H586" i="1" s="1"/>
  <c r="C586" i="1"/>
  <c r="C585" i="1"/>
  <c r="G584" i="1"/>
  <c r="D584" i="1"/>
  <c r="H584" i="1" s="1"/>
  <c r="C584" i="1"/>
  <c r="G583" i="1"/>
  <c r="D583" i="1"/>
  <c r="H583" i="1" s="1"/>
  <c r="C583" i="1"/>
  <c r="H582" i="1"/>
  <c r="D582" i="1"/>
  <c r="G582" i="1" s="1"/>
  <c r="C582" i="1"/>
  <c r="H581" i="1"/>
  <c r="D581" i="1"/>
  <c r="G581" i="1" s="1"/>
  <c r="C581" i="1"/>
  <c r="H580" i="1"/>
  <c r="D580" i="1"/>
  <c r="G580" i="1" s="1"/>
  <c r="C580" i="1"/>
  <c r="H579" i="1"/>
  <c r="D579" i="1"/>
  <c r="G579" i="1" s="1"/>
  <c r="C579" i="1"/>
  <c r="C578" i="1"/>
  <c r="H577" i="1"/>
  <c r="D577" i="1"/>
  <c r="G577" i="1" s="1"/>
  <c r="C577" i="1"/>
  <c r="H576" i="1"/>
  <c r="D576" i="1"/>
  <c r="G576" i="1" s="1"/>
  <c r="C576" i="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H543" i="1"/>
  <c r="G543" i="1"/>
  <c r="D543" i="1"/>
  <c r="C543" i="1"/>
  <c r="H542" i="1"/>
  <c r="G542" i="1"/>
  <c r="D542" i="1"/>
  <c r="C542" i="1"/>
  <c r="H541" i="1"/>
  <c r="G541" i="1"/>
  <c r="D541" i="1"/>
  <c r="C541" i="1"/>
  <c r="H540" i="1"/>
  <c r="G540" i="1"/>
  <c r="D540" i="1"/>
  <c r="C540" i="1"/>
  <c r="H539" i="1"/>
  <c r="G539" i="1"/>
  <c r="D539" i="1"/>
  <c r="C539" i="1"/>
  <c r="G538" i="1"/>
  <c r="D538" i="1"/>
  <c r="H538" i="1" s="1"/>
  <c r="C538" i="1"/>
  <c r="G537" i="1"/>
  <c r="D537" i="1"/>
  <c r="H537" i="1" s="1"/>
  <c r="C537" i="1"/>
  <c r="G536" i="1"/>
  <c r="D536" i="1"/>
  <c r="H536" i="1" s="1"/>
  <c r="C536" i="1"/>
  <c r="D535" i="1"/>
  <c r="H535" i="1" s="1"/>
  <c r="C535" i="1"/>
  <c r="D534" i="1"/>
  <c r="H534" i="1" s="1"/>
  <c r="C534" i="1"/>
  <c r="D533" i="1"/>
  <c r="H533" i="1" s="1"/>
  <c r="C533" i="1"/>
  <c r="D532" i="1"/>
  <c r="H532" i="1" s="1"/>
  <c r="C532" i="1"/>
  <c r="D531" i="1"/>
  <c r="H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C474"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G459" i="1"/>
  <c r="D459" i="1"/>
  <c r="H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D449" i="1"/>
  <c r="G449" i="1" s="1"/>
  <c r="C449" i="1"/>
  <c r="H448" i="1"/>
  <c r="D448" i="1"/>
  <c r="G448" i="1" s="1"/>
  <c r="C448" i="1"/>
  <c r="H447" i="1"/>
  <c r="D447" i="1"/>
  <c r="G447" i="1" s="1"/>
  <c r="C447" i="1"/>
  <c r="H446" i="1"/>
  <c r="D446" i="1"/>
  <c r="G446" i="1" s="1"/>
  <c r="C446" i="1"/>
  <c r="D445" i="1"/>
  <c r="H445" i="1" s="1"/>
  <c r="C445" i="1"/>
  <c r="D444" i="1"/>
  <c r="H444" i="1" s="1"/>
  <c r="C444" i="1"/>
  <c r="D443" i="1"/>
  <c r="H443" i="1" s="1"/>
  <c r="C443" i="1"/>
  <c r="D442" i="1"/>
  <c r="H442" i="1" s="1"/>
  <c r="C442" i="1"/>
  <c r="D441" i="1"/>
  <c r="H441" i="1" s="1"/>
  <c r="C441" i="1"/>
  <c r="D440" i="1"/>
  <c r="H440" i="1" s="1"/>
  <c r="C440" i="1"/>
  <c r="D439" i="1"/>
  <c r="H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G432" i="1"/>
  <c r="D432" i="1"/>
  <c r="C432" i="1"/>
  <c r="H431" i="1"/>
  <c r="G431" i="1"/>
  <c r="D431" i="1"/>
  <c r="C431" i="1"/>
  <c r="D430" i="1"/>
  <c r="G430" i="1" s="1"/>
  <c r="C430" i="1"/>
  <c r="D429" i="1"/>
  <c r="G429" i="1" s="1"/>
  <c r="C429" i="1"/>
  <c r="D428" i="1"/>
  <c r="G428" i="1" s="1"/>
  <c r="C428" i="1"/>
  <c r="D427" i="1"/>
  <c r="G427" i="1" s="1"/>
  <c r="C427" i="1"/>
  <c r="D426" i="1"/>
  <c r="G426" i="1" s="1"/>
  <c r="C426" i="1"/>
  <c r="C425" i="1"/>
  <c r="D423" i="1"/>
  <c r="G423" i="1" s="1"/>
  <c r="C423" i="1"/>
  <c r="C422" i="1"/>
  <c r="D421" i="1"/>
  <c r="G421" i="1" s="1"/>
  <c r="C421" i="1"/>
  <c r="G416" i="1"/>
  <c r="D416" i="1"/>
  <c r="H416" i="1" s="1"/>
  <c r="C416" i="1"/>
  <c r="H415" i="1"/>
  <c r="D415" i="1"/>
  <c r="G415" i="1" s="1"/>
  <c r="C415" i="1"/>
  <c r="H414" i="1"/>
  <c r="G414" i="1"/>
  <c r="D414" i="1"/>
  <c r="C414" i="1"/>
  <c r="H411" i="1"/>
  <c r="G411" i="1"/>
  <c r="D411" i="1"/>
  <c r="C411" i="1"/>
  <c r="D410" i="1"/>
  <c r="H410" i="1" s="1"/>
  <c r="C410" i="1"/>
  <c r="H409" i="1"/>
  <c r="G409" i="1"/>
  <c r="D409" i="1"/>
  <c r="C409" i="1"/>
  <c r="G408" i="1"/>
  <c r="D408" i="1"/>
  <c r="H408" i="1" s="1"/>
  <c r="C408" i="1"/>
  <c r="D407" i="1"/>
  <c r="H407" i="1" s="1"/>
  <c r="C407" i="1"/>
  <c r="D406" i="1"/>
  <c r="H406" i="1" s="1"/>
  <c r="C406" i="1"/>
  <c r="D405" i="1"/>
  <c r="H405" i="1" s="1"/>
  <c r="C405" i="1"/>
  <c r="D404" i="1"/>
  <c r="H404" i="1" s="1"/>
  <c r="C404" i="1"/>
  <c r="D403" i="1"/>
  <c r="H403" i="1" s="1"/>
  <c r="C403" i="1"/>
  <c r="D402" i="1"/>
  <c r="G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G386" i="1" s="1"/>
  <c r="C386" i="1"/>
  <c r="D385" i="1"/>
  <c r="H385" i="1" s="1"/>
  <c r="C385" i="1"/>
  <c r="D384" i="1"/>
  <c r="G384" i="1" s="1"/>
  <c r="C384" i="1"/>
  <c r="D383" i="1"/>
  <c r="H383" i="1" s="1"/>
  <c r="C383" i="1"/>
  <c r="H382" i="1"/>
  <c r="D382" i="1"/>
  <c r="G382" i="1" s="1"/>
  <c r="C382" i="1"/>
  <c r="D381" i="1"/>
  <c r="H381" i="1" s="1"/>
  <c r="C381" i="1"/>
  <c r="H380" i="1"/>
  <c r="D380" i="1"/>
  <c r="G380" i="1" s="1"/>
  <c r="C380" i="1"/>
  <c r="G379" i="1"/>
  <c r="D379" i="1"/>
  <c r="H379" i="1" s="1"/>
  <c r="C379" i="1"/>
  <c r="D378" i="1"/>
  <c r="H378" i="1" s="1"/>
  <c r="C378" i="1"/>
  <c r="H377" i="1"/>
  <c r="D377" i="1"/>
  <c r="G377" i="1" s="1"/>
  <c r="C377" i="1"/>
  <c r="G376" i="1"/>
  <c r="D376" i="1"/>
  <c r="H376" i="1" s="1"/>
  <c r="C376" i="1"/>
  <c r="H375" i="1"/>
  <c r="D375" i="1"/>
  <c r="G375" i="1" s="1"/>
  <c r="C375" i="1"/>
  <c r="D374" i="1"/>
  <c r="G374" i="1" s="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G360" i="1"/>
  <c r="D360" i="1"/>
  <c r="H360" i="1" s="1"/>
  <c r="C360" i="1"/>
  <c r="H359" i="1"/>
  <c r="G359" i="1"/>
  <c r="D359" i="1"/>
  <c r="C359" i="1"/>
  <c r="H358" i="1"/>
  <c r="G358" i="1"/>
  <c r="D358" i="1"/>
  <c r="C358" i="1"/>
  <c r="C357" i="1"/>
  <c r="C356" i="1"/>
  <c r="G354" i="1"/>
  <c r="D354" i="1"/>
  <c r="H354" i="1" s="1"/>
  <c r="C354" i="1"/>
  <c r="C353" i="1"/>
  <c r="G352" i="1"/>
  <c r="D352" i="1"/>
  <c r="H352" i="1" s="1"/>
  <c r="C352" i="1"/>
  <c r="G351" i="1"/>
  <c r="D351" i="1"/>
  <c r="H351" i="1" s="1"/>
  <c r="C351" i="1"/>
  <c r="G350" i="1"/>
  <c r="D350" i="1"/>
  <c r="H350" i="1" s="1"/>
  <c r="C350" i="1"/>
  <c r="G349" i="1"/>
  <c r="D349" i="1"/>
  <c r="H349" i="1" s="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H321" i="1"/>
  <c r="D321" i="1"/>
  <c r="G321" i="1" s="1"/>
  <c r="C321" i="1"/>
  <c r="H320" i="1"/>
  <c r="D320" i="1"/>
  <c r="G320" i="1" s="1"/>
  <c r="C320" i="1"/>
  <c r="H319" i="1"/>
  <c r="D319" i="1"/>
  <c r="G319" i="1" s="1"/>
  <c r="C319" i="1"/>
  <c r="H318" i="1"/>
  <c r="D318" i="1"/>
  <c r="G318" i="1" s="1"/>
  <c r="C318" i="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C309" i="1"/>
  <c r="H308" i="1"/>
  <c r="D308" i="1"/>
  <c r="G308" i="1" s="1"/>
  <c r="C308" i="1"/>
  <c r="H307" i="1"/>
  <c r="D307" i="1"/>
  <c r="G307" i="1" s="1"/>
  <c r="C307" i="1"/>
  <c r="H306" i="1"/>
  <c r="D306" i="1"/>
  <c r="G306" i="1" s="1"/>
  <c r="C306" i="1"/>
  <c r="H305" i="1"/>
  <c r="D305" i="1"/>
  <c r="G305" i="1" s="1"/>
  <c r="C305" i="1"/>
  <c r="C304" i="1"/>
  <c r="D302" i="1"/>
  <c r="G302" i="1" s="1"/>
  <c r="C302" i="1"/>
  <c r="G301" i="1"/>
  <c r="D301" i="1"/>
  <c r="H301" i="1" s="1"/>
  <c r="C301" i="1"/>
  <c r="H300" i="1"/>
  <c r="D300" i="1"/>
  <c r="G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H278" i="1"/>
  <c r="G278" i="1"/>
  <c r="D278" i="1"/>
  <c r="C278" i="1"/>
  <c r="H277" i="1"/>
  <c r="G277" i="1"/>
  <c r="D277" i="1"/>
  <c r="C277" i="1"/>
  <c r="H276" i="1"/>
  <c r="G276" i="1"/>
  <c r="D276" i="1"/>
  <c r="C276" i="1"/>
  <c r="H275" i="1"/>
  <c r="G275" i="1"/>
  <c r="D275" i="1"/>
  <c r="C275" i="1"/>
  <c r="H274" i="1"/>
  <c r="G274" i="1"/>
  <c r="D274" i="1"/>
  <c r="C274" i="1"/>
  <c r="G273" i="1"/>
  <c r="D273" i="1"/>
  <c r="H273" i="1" s="1"/>
  <c r="C273" i="1"/>
  <c r="D272" i="1"/>
  <c r="H272" i="1" s="1"/>
  <c r="C272" i="1"/>
  <c r="D271" i="1"/>
  <c r="H271" i="1" s="1"/>
  <c r="C271" i="1"/>
  <c r="D270" i="1"/>
  <c r="H270" i="1" s="1"/>
  <c r="C270" i="1"/>
  <c r="C269" i="1"/>
  <c r="H268" i="1"/>
  <c r="G268" i="1"/>
  <c r="D268" i="1"/>
  <c r="C268" i="1"/>
  <c r="G267"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D256" i="1"/>
  <c r="H256" i="1" s="1"/>
  <c r="C256" i="1"/>
  <c r="D255" i="1"/>
  <c r="H255" i="1" s="1"/>
  <c r="C255" i="1"/>
  <c r="D254" i="1"/>
  <c r="H254" i="1" s="1"/>
  <c r="C254" i="1"/>
  <c r="D253" i="1"/>
  <c r="H253" i="1" s="1"/>
  <c r="C253" i="1"/>
  <c r="H252" i="1"/>
  <c r="G252" i="1"/>
  <c r="D252" i="1"/>
  <c r="C252" i="1"/>
  <c r="H251" i="1"/>
  <c r="G251" i="1"/>
  <c r="D251" i="1"/>
  <c r="C251" i="1"/>
  <c r="H250" i="1"/>
  <c r="G250" i="1"/>
  <c r="D250" i="1"/>
  <c r="C250" i="1"/>
  <c r="D249" i="1"/>
  <c r="H249" i="1" s="1"/>
  <c r="C249" i="1"/>
  <c r="D248" i="1"/>
  <c r="H248" i="1" s="1"/>
  <c r="C248" i="1"/>
  <c r="D247" i="1"/>
  <c r="H247" i="1" s="1"/>
  <c r="C247" i="1"/>
  <c r="C246" i="1"/>
  <c r="G245" i="1"/>
  <c r="D245" i="1"/>
  <c r="H245" i="1" s="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7" i="1"/>
  <c r="G237" i="1"/>
  <c r="D237" i="1"/>
  <c r="C237" i="1"/>
  <c r="H236" i="1"/>
  <c r="G236" i="1"/>
  <c r="D236" i="1"/>
  <c r="C236" i="1"/>
  <c r="H235" i="1"/>
  <c r="G235" i="1"/>
  <c r="D235" i="1"/>
  <c r="C235" i="1"/>
  <c r="H234" i="1"/>
  <c r="G234" i="1"/>
  <c r="D234" i="1"/>
  <c r="C234" i="1"/>
  <c r="H233" i="1"/>
  <c r="G233" i="1"/>
  <c r="D233" i="1"/>
  <c r="C233" i="1"/>
  <c r="G232" i="1"/>
  <c r="D232" i="1"/>
  <c r="H232" i="1" s="1"/>
  <c r="C232" i="1"/>
  <c r="G231" i="1"/>
  <c r="D231" i="1"/>
  <c r="H231" i="1" s="1"/>
  <c r="C231" i="1"/>
  <c r="C230" i="1"/>
  <c r="G229" i="1"/>
  <c r="D229" i="1"/>
  <c r="H229" i="1" s="1"/>
  <c r="C229" i="1"/>
  <c r="G228" i="1"/>
  <c r="D228" i="1"/>
  <c r="H228" i="1" s="1"/>
  <c r="C228" i="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D219" i="1"/>
  <c r="G219" i="1" s="1"/>
  <c r="C219" i="1"/>
  <c r="C218" i="1"/>
  <c r="C217" i="1"/>
  <c r="D216" i="1"/>
  <c r="H216" i="1" s="1"/>
  <c r="C216" i="1"/>
  <c r="D215" i="1"/>
  <c r="H215" i="1" s="1"/>
  <c r="C215" i="1"/>
  <c r="D214" i="1"/>
  <c r="H214" i="1" s="1"/>
  <c r="C214" i="1"/>
  <c r="G213" i="1"/>
  <c r="D213" i="1"/>
  <c r="H213" i="1" s="1"/>
  <c r="C213" i="1"/>
  <c r="C212" i="1"/>
  <c r="H211" i="1"/>
  <c r="D211" i="1"/>
  <c r="G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G196" i="1"/>
  <c r="D196" i="1"/>
  <c r="H196" i="1" s="1"/>
  <c r="C196" i="1"/>
  <c r="G195" i="1"/>
  <c r="D195" i="1"/>
  <c r="H195" i="1" s="1"/>
  <c r="C195" i="1"/>
  <c r="H194" i="1"/>
  <c r="G194" i="1"/>
  <c r="D194" i="1"/>
  <c r="C194" i="1"/>
  <c r="D193" i="1"/>
  <c r="H193" i="1" s="1"/>
  <c r="C193" i="1"/>
  <c r="D192" i="1"/>
  <c r="H192" i="1" s="1"/>
  <c r="C192" i="1"/>
  <c r="G191" i="1"/>
  <c r="D191" i="1"/>
  <c r="H191" i="1" s="1"/>
  <c r="C191" i="1"/>
  <c r="D190" i="1"/>
  <c r="H190" i="1" s="1"/>
  <c r="C190" i="1"/>
  <c r="H189" i="1"/>
  <c r="D189" i="1"/>
  <c r="C189" i="1"/>
  <c r="G189" i="1" s="1"/>
  <c r="H188" i="1"/>
  <c r="D188" i="1"/>
  <c r="C188" i="1"/>
  <c r="G188" i="1" s="1"/>
  <c r="H187" i="1"/>
  <c r="D187" i="1"/>
  <c r="C187" i="1"/>
  <c r="G187" i="1" s="1"/>
  <c r="H186" i="1"/>
  <c r="D186" i="1"/>
  <c r="C186" i="1"/>
  <c r="D185" i="1"/>
  <c r="H185" i="1" s="1"/>
  <c r="C185" i="1"/>
  <c r="G184" i="1"/>
  <c r="D184" i="1"/>
  <c r="H184" i="1" s="1"/>
  <c r="C184" i="1"/>
  <c r="G183" i="1"/>
  <c r="D183" i="1"/>
  <c r="H183" i="1" s="1"/>
  <c r="C183" i="1"/>
  <c r="D182" i="1"/>
  <c r="G182" i="1" s="1"/>
  <c r="C182" i="1"/>
  <c r="D181" i="1"/>
  <c r="H181" i="1" s="1"/>
  <c r="C181" i="1"/>
  <c r="H180" i="1"/>
  <c r="G180" i="1"/>
  <c r="D180" i="1"/>
  <c r="C180" i="1"/>
  <c r="H179" i="1"/>
  <c r="G179" i="1"/>
  <c r="D179" i="1"/>
  <c r="C179" i="1"/>
  <c r="D178" i="1"/>
  <c r="G178" i="1" s="1"/>
  <c r="C178" i="1"/>
  <c r="H177" i="1"/>
  <c r="G177" i="1"/>
  <c r="D177" i="1"/>
  <c r="C177" i="1"/>
  <c r="D176" i="1"/>
  <c r="H176" i="1" s="1"/>
  <c r="C176" i="1"/>
  <c r="D175" i="1"/>
  <c r="H175" i="1" s="1"/>
  <c r="C175" i="1"/>
  <c r="D174" i="1"/>
  <c r="H174" i="1" s="1"/>
  <c r="C174" i="1"/>
  <c r="D173" i="1"/>
  <c r="G173" i="1" s="1"/>
  <c r="C173" i="1"/>
  <c r="H172" i="1"/>
  <c r="G172" i="1"/>
  <c r="D172" i="1"/>
  <c r="C172" i="1"/>
  <c r="D171" i="1"/>
  <c r="G171" i="1" s="1"/>
  <c r="C171" i="1"/>
  <c r="H170" i="1"/>
  <c r="G170" i="1"/>
  <c r="D170" i="1"/>
  <c r="C170" i="1"/>
  <c r="H169" i="1"/>
  <c r="G169" i="1"/>
  <c r="D169" i="1"/>
  <c r="C169" i="1"/>
  <c r="D168" i="1"/>
  <c r="H168" i="1" s="1"/>
  <c r="C168" i="1"/>
  <c r="D167" i="1"/>
  <c r="H167" i="1" s="1"/>
  <c r="C167" i="1"/>
  <c r="D166" i="1"/>
  <c r="G166" i="1" s="1"/>
  <c r="C166" i="1"/>
  <c r="D165" i="1"/>
  <c r="H165" i="1" s="1"/>
  <c r="C165" i="1"/>
  <c r="H164" i="1"/>
  <c r="G164" i="1"/>
  <c r="D164" i="1"/>
  <c r="C164" i="1"/>
  <c r="H163" i="1"/>
  <c r="D163" i="1"/>
  <c r="G163" i="1" s="1"/>
  <c r="C163" i="1"/>
  <c r="G162"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G153" i="1" s="1"/>
  <c r="C153" i="1"/>
  <c r="G152" i="1"/>
  <c r="D152" i="1"/>
  <c r="H152" i="1" s="1"/>
  <c r="C152" i="1"/>
  <c r="D151" i="1"/>
  <c r="G151" i="1" s="1"/>
  <c r="C151" i="1"/>
  <c r="D150" i="1"/>
  <c r="G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H135" i="1"/>
  <c r="D135" i="1"/>
  <c r="G135" i="1" s="1"/>
  <c r="C135" i="1"/>
  <c r="G134" i="1"/>
  <c r="D134" i="1"/>
  <c r="H134" i="1" s="1"/>
  <c r="C134" i="1"/>
  <c r="G133" i="1"/>
  <c r="D133" i="1"/>
  <c r="H133" i="1" s="1"/>
  <c r="C133" i="1"/>
  <c r="G132" i="1"/>
  <c r="D132" i="1"/>
  <c r="H132" i="1" s="1"/>
  <c r="C132" i="1"/>
  <c r="D131" i="1"/>
  <c r="H131" i="1" s="1"/>
  <c r="C131" i="1"/>
  <c r="D130" i="1"/>
  <c r="H129" i="1"/>
  <c r="D129" i="1"/>
  <c r="G129" i="1" s="1"/>
  <c r="C129" i="1"/>
  <c r="H128" i="1"/>
  <c r="D128" i="1"/>
  <c r="G128" i="1" s="1"/>
  <c r="C128" i="1"/>
  <c r="H127" i="1"/>
  <c r="G127" i="1"/>
  <c r="D127" i="1"/>
  <c r="C127" i="1"/>
  <c r="G126" i="1"/>
  <c r="D126" i="1"/>
  <c r="H126" i="1" s="1"/>
  <c r="C126" i="1"/>
  <c r="D125" i="1"/>
  <c r="H125" i="1" s="1"/>
  <c r="C125" i="1"/>
  <c r="G124" i="1"/>
  <c r="D124" i="1"/>
  <c r="H124" i="1" s="1"/>
  <c r="C124" i="1"/>
  <c r="G123" i="1"/>
  <c r="D123" i="1"/>
  <c r="H123" i="1" s="1"/>
  <c r="C123" i="1"/>
  <c r="G122" i="1"/>
  <c r="D122" i="1"/>
  <c r="H122" i="1" s="1"/>
  <c r="C122" i="1"/>
  <c r="D121" i="1"/>
  <c r="H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D112" i="1"/>
  <c r="H112" i="1" s="1"/>
  <c r="C112" i="1"/>
  <c r="D111" i="1"/>
  <c r="H111" i="1" s="1"/>
  <c r="C111" i="1"/>
  <c r="D110" i="1"/>
  <c r="H110" i="1" s="1"/>
  <c r="C110" i="1"/>
  <c r="D109" i="1"/>
  <c r="H109" i="1" s="1"/>
  <c r="C109" i="1"/>
  <c r="C108" i="1"/>
  <c r="D107" i="1"/>
  <c r="H107" i="1" s="1"/>
  <c r="C107" i="1"/>
  <c r="H106" i="1"/>
  <c r="G106" i="1"/>
  <c r="D106" i="1"/>
  <c r="C106" i="1"/>
  <c r="H105" i="1"/>
  <c r="G105" i="1"/>
  <c r="D105" i="1"/>
  <c r="C105" i="1"/>
  <c r="H104" i="1"/>
  <c r="G104" i="1"/>
  <c r="D104" i="1"/>
  <c r="C104" i="1"/>
  <c r="H103" i="1"/>
  <c r="G103" i="1"/>
  <c r="D103"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H93" i="1"/>
  <c r="G93" i="1"/>
  <c r="D93" i="1"/>
  <c r="C93" i="1"/>
  <c r="H92" i="1"/>
  <c r="G92" i="1"/>
  <c r="D92" i="1"/>
  <c r="C92" i="1"/>
  <c r="H91" i="1"/>
  <c r="G91" i="1"/>
  <c r="D91" i="1"/>
  <c r="C91" i="1"/>
  <c r="H90" i="1"/>
  <c r="G90" i="1"/>
  <c r="D90" i="1"/>
  <c r="C90" i="1"/>
  <c r="H89" i="1"/>
  <c r="G89" i="1"/>
  <c r="D89" i="1"/>
  <c r="C89" i="1"/>
  <c r="H88" i="1"/>
  <c r="G88" i="1"/>
  <c r="D88" i="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D77" i="1"/>
  <c r="G77" i="1" s="1"/>
  <c r="C77" i="1"/>
  <c r="H76" i="1"/>
  <c r="D76" i="1"/>
  <c r="G76" i="1" s="1"/>
  <c r="C76" i="1"/>
  <c r="G75" i="1"/>
  <c r="D75" i="1"/>
  <c r="H75" i="1" s="1"/>
  <c r="C75" i="1"/>
  <c r="G74" i="1"/>
  <c r="D74" i="1"/>
  <c r="H74" i="1" s="1"/>
  <c r="C74" i="1"/>
  <c r="C73" i="1"/>
  <c r="H72" i="1"/>
  <c r="G72" i="1"/>
  <c r="D72" i="1"/>
  <c r="C72" i="1"/>
  <c r="H71" i="1"/>
  <c r="G71" i="1"/>
  <c r="D71" i="1"/>
  <c r="C71" i="1"/>
  <c r="H70" i="1"/>
  <c r="G70" i="1"/>
  <c r="D70" i="1"/>
  <c r="C70" i="1"/>
  <c r="H69" i="1"/>
  <c r="G69" i="1"/>
  <c r="D69" i="1"/>
  <c r="C69" i="1"/>
  <c r="H68" i="1"/>
  <c r="D68" i="1"/>
  <c r="G68" i="1" s="1"/>
  <c r="C68" i="1"/>
  <c r="D67" i="1"/>
  <c r="G67" i="1" s="1"/>
  <c r="C67" i="1"/>
  <c r="H66" i="1"/>
  <c r="D66" i="1"/>
  <c r="G66" i="1" s="1"/>
  <c r="C66" i="1"/>
  <c r="D65" i="1"/>
  <c r="G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D5" i="1"/>
  <c r="G5" i="1" s="1"/>
  <c r="C5" i="1"/>
  <c r="D4" i="1"/>
  <c r="G4" i="1" s="1"/>
  <c r="C4" i="1"/>
  <c r="E37" i="9" l="1"/>
  <c r="B37" i="9" s="1"/>
  <c r="G1679" i="1"/>
  <c r="G1671" i="1"/>
  <c r="G1673" i="1"/>
  <c r="G1663" i="1"/>
  <c r="G1655" i="1"/>
  <c r="G1651" i="1"/>
  <c r="G1653" i="1"/>
  <c r="G1647" i="1"/>
  <c r="G1645" i="1"/>
  <c r="H1644" i="1"/>
  <c r="G1642" i="1"/>
  <c r="G1641" i="1"/>
  <c r="H1640" i="1"/>
  <c r="G1631" i="1"/>
  <c r="G1627" i="1"/>
  <c r="G1626" i="1"/>
  <c r="G1613" i="1"/>
  <c r="H1587" i="1"/>
  <c r="H1686" i="1"/>
  <c r="G1683" i="1"/>
  <c r="H1620" i="1"/>
  <c r="G1617" i="1"/>
  <c r="G1619" i="1"/>
  <c r="G1615" i="1"/>
  <c r="D25" i="8"/>
  <c r="C1602" i="1" s="1"/>
  <c r="H1602" i="1" s="1"/>
  <c r="G1614" i="1"/>
  <c r="H1612" i="1"/>
  <c r="C1604" i="1"/>
  <c r="H1604" i="1" s="1"/>
  <c r="H1603" i="1"/>
  <c r="G1596" i="1"/>
  <c r="H1595" i="1"/>
  <c r="D6" i="8"/>
  <c r="C1583" i="1" s="1"/>
  <c r="H1583" i="1" s="1"/>
  <c r="G1592" i="1"/>
  <c r="G1588" i="1"/>
  <c r="G1581" i="1"/>
  <c r="C1577" i="1"/>
  <c r="H1581" i="1"/>
  <c r="I1578" i="1"/>
  <c r="E38" i="7"/>
  <c r="H1577" i="1"/>
  <c r="D38" i="7"/>
  <c r="G1576" i="1"/>
  <c r="I1576" i="1" s="1"/>
  <c r="H1574" i="1"/>
  <c r="D1571" i="1"/>
  <c r="I35" i="3"/>
  <c r="H1563" i="1"/>
  <c r="G1568" i="1"/>
  <c r="I1568" i="1" s="1"/>
  <c r="G1563" i="1"/>
  <c r="E22" i="7"/>
  <c r="H1565" i="1"/>
  <c r="H1569" i="1"/>
  <c r="H34" i="3"/>
  <c r="H1566" i="1"/>
  <c r="H1570" i="1"/>
  <c r="H1556" i="1"/>
  <c r="I1559" i="1"/>
  <c r="H1561" i="1"/>
  <c r="D5" i="7"/>
  <c r="H33" i="3" s="1"/>
  <c r="H1557" i="1"/>
  <c r="H1551" i="1"/>
  <c r="E6" i="7"/>
  <c r="D1539" i="1" s="1"/>
  <c r="J1547" i="1"/>
  <c r="C1539" i="1"/>
  <c r="D1540" i="1"/>
  <c r="H1540" i="1" s="1"/>
  <c r="G1545" i="1"/>
  <c r="H1543" i="1"/>
  <c r="G1544" i="1"/>
  <c r="I1544" i="1" s="1"/>
  <c r="G1541" i="1"/>
  <c r="C1540" i="1"/>
  <c r="H1535" i="1"/>
  <c r="E89" i="6"/>
  <c r="D1485" i="1" s="1"/>
  <c r="G1412" i="1"/>
  <c r="G1416" i="1"/>
  <c r="G1408" i="1"/>
  <c r="E5" i="6"/>
  <c r="D1401" i="1" s="1"/>
  <c r="G1405" i="1"/>
  <c r="G1404" i="1"/>
  <c r="E114" i="6"/>
  <c r="F115" i="6"/>
  <c r="G1340" i="1"/>
  <c r="G1345" i="1"/>
  <c r="G1341" i="1"/>
  <c r="E337" i="9"/>
  <c r="B337" i="9" s="1"/>
  <c r="H1307" i="1"/>
  <c r="G168" i="1"/>
  <c r="H1373" i="1"/>
  <c r="H1389" i="1"/>
  <c r="E335" i="9"/>
  <c r="B335" i="9" s="1"/>
  <c r="H1398" i="1"/>
  <c r="H1400" i="1"/>
  <c r="H1381" i="1"/>
  <c r="H1397" i="1"/>
  <c r="G1353" i="1"/>
  <c r="G1369" i="1"/>
  <c r="G1377" i="1"/>
  <c r="G1385" i="1"/>
  <c r="G1393" i="1"/>
  <c r="G1352" i="1"/>
  <c r="G1360" i="1"/>
  <c r="G1368" i="1"/>
  <c r="G1376" i="1"/>
  <c r="G1384" i="1"/>
  <c r="G1392" i="1"/>
  <c r="G1400" i="1"/>
  <c r="G1361" i="1"/>
  <c r="G1337" i="1"/>
  <c r="G1336" i="1"/>
  <c r="G1329" i="1"/>
  <c r="G1328" i="1"/>
  <c r="H1325" i="1"/>
  <c r="G1325" i="1"/>
  <c r="H1296" i="1"/>
  <c r="H1294" i="1"/>
  <c r="H1290" i="1"/>
  <c r="H1282" i="1"/>
  <c r="H1280" i="1"/>
  <c r="C1268" i="1"/>
  <c r="G1268" i="1" s="1"/>
  <c r="H1268" i="1"/>
  <c r="G1269" i="1"/>
  <c r="E304" i="9"/>
  <c r="H1264" i="1"/>
  <c r="H1265" i="1"/>
  <c r="E255" i="5"/>
  <c r="D1259" i="1" s="1"/>
  <c r="H1259" i="1" s="1"/>
  <c r="F260" i="5"/>
  <c r="D1260" i="1"/>
  <c r="H1260" i="1" s="1"/>
  <c r="G1262" i="1"/>
  <c r="E303" i="9"/>
  <c r="B303" i="9" s="1"/>
  <c r="G1260" i="1"/>
  <c r="G1261" i="1"/>
  <c r="H1256" i="1"/>
  <c r="G1257" i="1"/>
  <c r="G1254" i="1"/>
  <c r="G1252" i="1"/>
  <c r="G1253" i="1"/>
  <c r="G1251" i="1"/>
  <c r="E333" i="9"/>
  <c r="B333" i="9" s="1"/>
  <c r="E327" i="9"/>
  <c r="B327" i="9" s="1"/>
  <c r="G1241" i="1"/>
  <c r="H1241" i="1"/>
  <c r="E219" i="5"/>
  <c r="E330" i="9"/>
  <c r="B330" i="9" s="1"/>
  <c r="D1224" i="1"/>
  <c r="H1224" i="1" s="1"/>
  <c r="H339" i="9"/>
  <c r="D1223" i="1"/>
  <c r="G1224" i="1"/>
  <c r="G1225" i="1"/>
  <c r="G1217" i="1"/>
  <c r="G1218" i="1"/>
  <c r="G1219" i="1"/>
  <c r="G1220" i="1"/>
  <c r="G1221" i="1"/>
  <c r="G1222" i="1"/>
  <c r="E203" i="5"/>
  <c r="H338" i="9" s="1"/>
  <c r="G1216" i="1"/>
  <c r="H1215" i="1"/>
  <c r="G1210" i="1"/>
  <c r="G1211" i="1"/>
  <c r="G1212" i="1"/>
  <c r="G1213" i="1"/>
  <c r="G1214" i="1"/>
  <c r="G1208" i="1"/>
  <c r="G1209" i="1"/>
  <c r="D1201" i="1"/>
  <c r="G1201" i="1" s="1"/>
  <c r="H1204" i="1"/>
  <c r="H1206" i="1"/>
  <c r="F197" i="5"/>
  <c r="G1193" i="1"/>
  <c r="H1195" i="1"/>
  <c r="G1197" i="1"/>
  <c r="H1192" i="1"/>
  <c r="H1194" i="1"/>
  <c r="H1196" i="1"/>
  <c r="H1191" i="1"/>
  <c r="H1190" i="1"/>
  <c r="D1185" i="1"/>
  <c r="H1185" i="1" s="1"/>
  <c r="H336" i="9"/>
  <c r="D1182" i="1"/>
  <c r="G1176" i="1"/>
  <c r="H1176" i="1"/>
  <c r="G1170" i="1"/>
  <c r="E318" i="9"/>
  <c r="B318" i="9" s="1"/>
  <c r="G1169" i="1"/>
  <c r="G1168" i="1"/>
  <c r="D1155" i="1"/>
  <c r="G1155" i="1" s="1"/>
  <c r="H1155" i="1"/>
  <c r="G1154" i="1"/>
  <c r="G1153" i="1"/>
  <c r="D1141" i="1"/>
  <c r="H1141" i="1" s="1"/>
  <c r="E119" i="5"/>
  <c r="D1124" i="1" s="1"/>
  <c r="G1124" i="1" s="1"/>
  <c r="D1125" i="1"/>
  <c r="H1125" i="1" s="1"/>
  <c r="H1084" i="1"/>
  <c r="H1075" i="1"/>
  <c r="F341" i="9"/>
  <c r="B341" i="9" s="1"/>
  <c r="D1076" i="1"/>
  <c r="H1076" i="1" s="1"/>
  <c r="G1070" i="1"/>
  <c r="G1071" i="1"/>
  <c r="G1073" i="1"/>
  <c r="H1072" i="1"/>
  <c r="G1068" i="1"/>
  <c r="G1069" i="1"/>
  <c r="G1063" i="1"/>
  <c r="G1064" i="1"/>
  <c r="G1065" i="1"/>
  <c r="G1066" i="1"/>
  <c r="G1067" i="1"/>
  <c r="G1061" i="1"/>
  <c r="G1062" i="1"/>
  <c r="G1057" i="1"/>
  <c r="G1058" i="1"/>
  <c r="G1059" i="1"/>
  <c r="G1050" i="1"/>
  <c r="G1051" i="1"/>
  <c r="G1052" i="1"/>
  <c r="G1053" i="1"/>
  <c r="G1054" i="1"/>
  <c r="G1055" i="1"/>
  <c r="G1056" i="1"/>
  <c r="G1046" i="1"/>
  <c r="G1047" i="1"/>
  <c r="G1048" i="1"/>
  <c r="G1049" i="1"/>
  <c r="D1040" i="1"/>
  <c r="H1040" i="1" s="1"/>
  <c r="G1040" i="1"/>
  <c r="G1041" i="1"/>
  <c r="G1042" i="1"/>
  <c r="G1043" i="1"/>
  <c r="G1044" i="1"/>
  <c r="G1034" i="1"/>
  <c r="G1035" i="1"/>
  <c r="G1036" i="1"/>
  <c r="G1037" i="1"/>
  <c r="G1038" i="1"/>
  <c r="G1039" i="1"/>
  <c r="G1033" i="1"/>
  <c r="H1024" i="1"/>
  <c r="H1025" i="1"/>
  <c r="H1026" i="1"/>
  <c r="H1027" i="1"/>
  <c r="H1028" i="1"/>
  <c r="H1029" i="1"/>
  <c r="H1030" i="1"/>
  <c r="H1031" i="1"/>
  <c r="H1032" i="1"/>
  <c r="G1023" i="1"/>
  <c r="G1018" i="1"/>
  <c r="E12" i="5"/>
  <c r="D1017" i="1" s="1"/>
  <c r="E329" i="9"/>
  <c r="B329" i="9" s="1"/>
  <c r="E324" i="9"/>
  <c r="B324" i="9" s="1"/>
  <c r="E311" i="9"/>
  <c r="B311" i="9" s="1"/>
  <c r="E326" i="9"/>
  <c r="B326" i="9" s="1"/>
  <c r="D422" i="1"/>
  <c r="G422" i="1" s="1"/>
  <c r="G298" i="1"/>
  <c r="H737" i="1"/>
  <c r="G737" i="1"/>
  <c r="G735" i="1"/>
  <c r="E52" i="9"/>
  <c r="G726" i="1"/>
  <c r="G725" i="1"/>
  <c r="G717" i="1"/>
  <c r="F235" i="9"/>
  <c r="E46" i="9"/>
  <c r="B46" i="9" s="1"/>
  <c r="F234" i="9"/>
  <c r="E42" i="9"/>
  <c r="B42" i="9" s="1"/>
  <c r="F233" i="9"/>
  <c r="B233" i="9" s="1"/>
  <c r="G678" i="1"/>
  <c r="G677" i="1"/>
  <c r="G676" i="1"/>
  <c r="E30" i="9"/>
  <c r="B30" i="9" s="1"/>
  <c r="F230" i="9"/>
  <c r="B279" i="9"/>
  <c r="E28" i="9"/>
  <c r="E61" i="9"/>
  <c r="B61" i="9" s="1"/>
  <c r="E65" i="9"/>
  <c r="B65" i="9" s="1"/>
  <c r="E69" i="9"/>
  <c r="B69" i="9" s="1"/>
  <c r="E168" i="9"/>
  <c r="E56" i="9"/>
  <c r="B56" i="9" s="1"/>
  <c r="E60" i="9"/>
  <c r="B60" i="9" s="1"/>
  <c r="E64" i="9"/>
  <c r="B64" i="9" s="1"/>
  <c r="E77" i="9"/>
  <c r="B77" i="9" s="1"/>
  <c r="E91" i="9"/>
  <c r="B91" i="9" s="1"/>
  <c r="E99" i="9"/>
  <c r="B99" i="9" s="1"/>
  <c r="E133" i="9"/>
  <c r="B133" i="9" s="1"/>
  <c r="E167" i="9"/>
  <c r="B167" i="9" s="1"/>
  <c r="E32" i="9"/>
  <c r="E55" i="9"/>
  <c r="B55" i="9" s="1"/>
  <c r="E72" i="9"/>
  <c r="B72" i="9" s="1"/>
  <c r="E84" i="9"/>
  <c r="B84" i="9" s="1"/>
  <c r="E107" i="9"/>
  <c r="B107" i="9" s="1"/>
  <c r="E116" i="9"/>
  <c r="B116" i="9" s="1"/>
  <c r="E125" i="9"/>
  <c r="B125" i="9" s="1"/>
  <c r="G651" i="1"/>
  <c r="E296" i="9"/>
  <c r="B296" i="9" s="1"/>
  <c r="G647" i="1"/>
  <c r="G646" i="1"/>
  <c r="G649" i="1"/>
  <c r="G645" i="1"/>
  <c r="G636" i="1"/>
  <c r="G635" i="1"/>
  <c r="G630" i="1"/>
  <c r="G631" i="1"/>
  <c r="G629" i="1"/>
  <c r="G627" i="1"/>
  <c r="G628" i="1"/>
  <c r="G624" i="1"/>
  <c r="G625" i="1"/>
  <c r="G615" i="1"/>
  <c r="G616" i="1"/>
  <c r="G617" i="1"/>
  <c r="G618" i="1"/>
  <c r="G619" i="1"/>
  <c r="G620" i="1"/>
  <c r="G621" i="1"/>
  <c r="G622" i="1"/>
  <c r="E166" i="9"/>
  <c r="B166" i="9" s="1"/>
  <c r="G610" i="1"/>
  <c r="G611" i="1"/>
  <c r="G612" i="1"/>
  <c r="G613" i="1"/>
  <c r="G614" i="1"/>
  <c r="B291" i="9"/>
  <c r="G603" i="1"/>
  <c r="G604" i="1"/>
  <c r="G605" i="1"/>
  <c r="G606" i="1"/>
  <c r="G607" i="1"/>
  <c r="G608" i="1"/>
  <c r="G609" i="1"/>
  <c r="E160" i="9"/>
  <c r="B160" i="9" s="1"/>
  <c r="E159" i="9"/>
  <c r="B159" i="9" s="1"/>
  <c r="G601" i="1"/>
  <c r="G602" i="1"/>
  <c r="B283" i="9"/>
  <c r="G592" i="1"/>
  <c r="G593" i="1"/>
  <c r="G594" i="1"/>
  <c r="G595" i="1"/>
  <c r="G596" i="1"/>
  <c r="E152" i="9"/>
  <c r="B152" i="9" s="1"/>
  <c r="E149" i="9"/>
  <c r="B149" i="9" s="1"/>
  <c r="G588" i="1"/>
  <c r="H588" i="1"/>
  <c r="G585" i="1"/>
  <c r="H585" i="1"/>
  <c r="E584" i="4"/>
  <c r="D578" i="1" s="1"/>
  <c r="G578" i="1" s="1"/>
  <c r="G575" i="1"/>
  <c r="H575" i="1"/>
  <c r="E144" i="9"/>
  <c r="B144" i="9" s="1"/>
  <c r="E141" i="9"/>
  <c r="B141" i="9" s="1"/>
  <c r="G555" i="1"/>
  <c r="B275" i="9"/>
  <c r="E137" i="9"/>
  <c r="B137" i="9" s="1"/>
  <c r="E132" i="9"/>
  <c r="B132" i="9" s="1"/>
  <c r="G531" i="1"/>
  <c r="G532" i="1"/>
  <c r="G533" i="1"/>
  <c r="G534" i="1"/>
  <c r="G535" i="1"/>
  <c r="G526" i="1"/>
  <c r="G527" i="1"/>
  <c r="G528" i="1"/>
  <c r="G523" i="1"/>
  <c r="G524" i="1"/>
  <c r="G525" i="1"/>
  <c r="G520" i="1"/>
  <c r="G521" i="1"/>
  <c r="G522" i="1"/>
  <c r="G517" i="1"/>
  <c r="G518" i="1"/>
  <c r="G519" i="1"/>
  <c r="E522" i="4"/>
  <c r="D516" i="1" s="1"/>
  <c r="G509" i="1"/>
  <c r="G511" i="1"/>
  <c r="G514" i="1"/>
  <c r="G508" i="1"/>
  <c r="G510" i="1"/>
  <c r="G512" i="1"/>
  <c r="G513" i="1"/>
  <c r="G515" i="1"/>
  <c r="E124" i="9"/>
  <c r="B124" i="9" s="1"/>
  <c r="G503" i="1"/>
  <c r="G504" i="1"/>
  <c r="G505" i="1"/>
  <c r="G506" i="1"/>
  <c r="G507" i="1"/>
  <c r="B267" i="9"/>
  <c r="E117" i="9"/>
  <c r="B117" i="9" s="1"/>
  <c r="E115" i="9"/>
  <c r="B115" i="9" s="1"/>
  <c r="H486" i="1"/>
  <c r="G486" i="1"/>
  <c r="B259" i="9"/>
  <c r="E108" i="9"/>
  <c r="B108" i="9" s="1"/>
  <c r="D474" i="1"/>
  <c r="E101" i="9"/>
  <c r="B101" i="9" s="1"/>
  <c r="G439" i="1"/>
  <c r="G440" i="1"/>
  <c r="G441" i="1"/>
  <c r="G442" i="1"/>
  <c r="G443" i="1"/>
  <c r="G444" i="1"/>
  <c r="G445" i="1"/>
  <c r="B251" i="9"/>
  <c r="E92" i="9"/>
  <c r="B92" i="9" s="1"/>
  <c r="H425" i="1"/>
  <c r="H426" i="1"/>
  <c r="H427" i="1"/>
  <c r="H428" i="1"/>
  <c r="H429" i="1"/>
  <c r="H430" i="1"/>
  <c r="H422" i="1"/>
  <c r="E647" i="4"/>
  <c r="D641" i="1" s="1"/>
  <c r="H641" i="1" s="1"/>
  <c r="G410" i="1"/>
  <c r="G407" i="1"/>
  <c r="G405" i="1"/>
  <c r="G406" i="1"/>
  <c r="G404" i="1"/>
  <c r="G401" i="1"/>
  <c r="G403" i="1"/>
  <c r="H402" i="1"/>
  <c r="G396" i="1"/>
  <c r="G397" i="1"/>
  <c r="G398" i="1"/>
  <c r="G399" i="1"/>
  <c r="G400" i="1"/>
  <c r="G393" i="1"/>
  <c r="G394" i="1"/>
  <c r="G395" i="1"/>
  <c r="G391" i="1"/>
  <c r="G392" i="1"/>
  <c r="G390" i="1"/>
  <c r="G388" i="1"/>
  <c r="G389" i="1"/>
  <c r="G383" i="1"/>
  <c r="G385" i="1"/>
  <c r="G387" i="1"/>
  <c r="H384" i="1"/>
  <c r="H386" i="1"/>
  <c r="G381" i="1"/>
  <c r="G378" i="1"/>
  <c r="H374" i="1"/>
  <c r="G369" i="1"/>
  <c r="G370" i="1"/>
  <c r="G371" i="1"/>
  <c r="G372" i="1"/>
  <c r="G373" i="1"/>
  <c r="G361" i="1"/>
  <c r="G362" i="1"/>
  <c r="G363" i="1"/>
  <c r="G364" i="1"/>
  <c r="G365" i="1"/>
  <c r="G366" i="1"/>
  <c r="G367" i="1"/>
  <c r="H357" i="1"/>
  <c r="G357" i="1"/>
  <c r="E361" i="4"/>
  <c r="D356" i="1" s="1"/>
  <c r="G353" i="1"/>
  <c r="H353" i="1"/>
  <c r="G322" i="1"/>
  <c r="G323" i="1"/>
  <c r="G324" i="1"/>
  <c r="G325" i="1"/>
  <c r="G326" i="1"/>
  <c r="G327" i="1"/>
  <c r="G328" i="1"/>
  <c r="G329" i="1"/>
  <c r="G330" i="1"/>
  <c r="D317" i="1"/>
  <c r="D309" i="1"/>
  <c r="G304" i="1"/>
  <c r="H304" i="1"/>
  <c r="H302" i="1"/>
  <c r="H423" i="1"/>
  <c r="F428" i="4"/>
  <c r="H421" i="1"/>
  <c r="E648" i="4"/>
  <c r="D642" i="1" s="1"/>
  <c r="E294" i="9"/>
  <c r="B294" i="9" s="1"/>
  <c r="E88" i="9"/>
  <c r="B88" i="9" s="1"/>
  <c r="E85" i="9"/>
  <c r="B85" i="9" s="1"/>
  <c r="G272" i="1"/>
  <c r="G270" i="1"/>
  <c r="G271" i="1"/>
  <c r="F274" i="4"/>
  <c r="B247" i="9"/>
  <c r="E262" i="4"/>
  <c r="D258" i="1" s="1"/>
  <c r="F269" i="4"/>
  <c r="G265" i="1"/>
  <c r="G266" i="1"/>
  <c r="E80" i="9"/>
  <c r="B80" i="9" s="1"/>
  <c r="G253" i="1"/>
  <c r="G254" i="1"/>
  <c r="G255" i="1"/>
  <c r="G256" i="1"/>
  <c r="G257" i="1"/>
  <c r="H246" i="1"/>
  <c r="G246" i="1"/>
  <c r="G247" i="1"/>
  <c r="G248" i="1"/>
  <c r="G249" i="1"/>
  <c r="E76" i="9"/>
  <c r="B76" i="9" s="1"/>
  <c r="C238" i="1"/>
  <c r="E75" i="9"/>
  <c r="B75" i="9" s="1"/>
  <c r="H238" i="1"/>
  <c r="G238" i="1"/>
  <c r="E73" i="9"/>
  <c r="B73" i="9" s="1"/>
  <c r="H230" i="1"/>
  <c r="G230" i="1"/>
  <c r="G227" i="1"/>
  <c r="H227" i="1"/>
  <c r="E230" i="4"/>
  <c r="D226" i="1" s="1"/>
  <c r="E68" i="9"/>
  <c r="B68" i="9" s="1"/>
  <c r="G217" i="1"/>
  <c r="H217" i="1"/>
  <c r="D218" i="1"/>
  <c r="G214" i="1"/>
  <c r="G215" i="1"/>
  <c r="G216" i="1"/>
  <c r="D212" i="1"/>
  <c r="F216" i="4"/>
  <c r="G204" i="1"/>
  <c r="H204" i="1"/>
  <c r="E57" i="9"/>
  <c r="B57" i="9" s="1"/>
  <c r="G193" i="1"/>
  <c r="G192" i="1"/>
  <c r="G190" i="1"/>
  <c r="G186" i="1"/>
  <c r="G185" i="1"/>
  <c r="H182" i="1"/>
  <c r="G181" i="1"/>
  <c r="H178" i="1"/>
  <c r="G176" i="1"/>
  <c r="G174" i="1"/>
  <c r="G175" i="1"/>
  <c r="H173" i="1"/>
  <c r="H171" i="1"/>
  <c r="H166" i="1"/>
  <c r="F170" i="4"/>
  <c r="G167" i="1"/>
  <c r="G165" i="1"/>
  <c r="G161" i="1"/>
  <c r="E164" i="4"/>
  <c r="D160" i="1" s="1"/>
  <c r="G159" i="1"/>
  <c r="G158" i="1"/>
  <c r="G156" i="1"/>
  <c r="G157" i="1"/>
  <c r="E153" i="4"/>
  <c r="D149" i="1" s="1"/>
  <c r="G155" i="1"/>
  <c r="E48" i="9"/>
  <c r="G154" i="1"/>
  <c r="H153" i="1"/>
  <c r="H150" i="1"/>
  <c r="H151" i="1"/>
  <c r="H136" i="1"/>
  <c r="G136" i="1"/>
  <c r="G137" i="1"/>
  <c r="G138" i="1"/>
  <c r="G139" i="1"/>
  <c r="G140" i="1"/>
  <c r="G141" i="1"/>
  <c r="G142" i="1"/>
  <c r="G143" i="1"/>
  <c r="G144" i="1"/>
  <c r="G145" i="1"/>
  <c r="G146" i="1"/>
  <c r="G147" i="1"/>
  <c r="G131" i="1"/>
  <c r="G125" i="1"/>
  <c r="G121" i="1"/>
  <c r="F125" i="4"/>
  <c r="H108" i="1"/>
  <c r="G108" i="1"/>
  <c r="G109" i="1"/>
  <c r="G110" i="1"/>
  <c r="G111" i="1"/>
  <c r="G112" i="1"/>
  <c r="F112" i="4"/>
  <c r="E106" i="4"/>
  <c r="D102" i="1" s="1"/>
  <c r="G107" i="1"/>
  <c r="B235" i="9"/>
  <c r="G94" i="1"/>
  <c r="G95" i="1"/>
  <c r="G96" i="1"/>
  <c r="G97" i="1"/>
  <c r="G98" i="1"/>
  <c r="G99" i="1"/>
  <c r="G100" i="1"/>
  <c r="G101" i="1"/>
  <c r="E44" i="9"/>
  <c r="E82" i="4"/>
  <c r="D78" i="1" s="1"/>
  <c r="D87" i="1"/>
  <c r="G79" i="1"/>
  <c r="G80" i="1"/>
  <c r="G81" i="1"/>
  <c r="G82" i="1"/>
  <c r="G83" i="1"/>
  <c r="G84" i="1"/>
  <c r="G85" i="1"/>
  <c r="G86" i="1"/>
  <c r="E40" i="9"/>
  <c r="G73" i="1"/>
  <c r="H73" i="1"/>
  <c r="F77" i="4"/>
  <c r="H67" i="1"/>
  <c r="H65" i="1"/>
  <c r="F68" i="4"/>
  <c r="G64" i="1"/>
  <c r="G60" i="1"/>
  <c r="G61" i="1"/>
  <c r="G62" i="1"/>
  <c r="G63" i="1"/>
  <c r="G57" i="1"/>
  <c r="G58" i="1"/>
  <c r="G59" i="1"/>
  <c r="G54" i="1"/>
  <c r="G55" i="1"/>
  <c r="G56" i="1"/>
  <c r="G49" i="1"/>
  <c r="G50" i="1"/>
  <c r="G51" i="1"/>
  <c r="G52" i="1"/>
  <c r="G53" i="1"/>
  <c r="G46" i="1"/>
  <c r="G47" i="1"/>
  <c r="G48" i="1"/>
  <c r="G39" i="1"/>
  <c r="G40" i="1"/>
  <c r="G41" i="1"/>
  <c r="G42" i="1"/>
  <c r="G43" i="1"/>
  <c r="G44" i="1"/>
  <c r="G35" i="1"/>
  <c r="G36" i="1"/>
  <c r="G37" i="1"/>
  <c r="G38" i="1"/>
  <c r="G32" i="1"/>
  <c r="G33" i="1"/>
  <c r="G34" i="1"/>
  <c r="G25" i="1"/>
  <c r="G26" i="1"/>
  <c r="G27" i="1"/>
  <c r="G28" i="1"/>
  <c r="G29" i="1"/>
  <c r="G30" i="1"/>
  <c r="G31" i="1"/>
  <c r="G13" i="1"/>
  <c r="H13" i="1"/>
  <c r="E7" i="4"/>
  <c r="D3" i="1" s="1"/>
  <c r="H5" i="1"/>
  <c r="H4" i="1"/>
  <c r="H1292" i="1"/>
  <c r="H1291" i="1"/>
  <c r="E307" i="9"/>
  <c r="B307" i="9" s="1"/>
  <c r="E320" i="9"/>
  <c r="B320" i="9" s="1"/>
  <c r="E36" i="9"/>
  <c r="B36" i="9" s="1"/>
  <c r="E312" i="9"/>
  <c r="B312" i="9" s="1"/>
  <c r="E322" i="9"/>
  <c r="B322" i="9" s="1"/>
  <c r="H1418" i="1"/>
  <c r="G1418" i="1"/>
  <c r="H1420" i="1"/>
  <c r="G1420" i="1"/>
  <c r="H1422" i="1"/>
  <c r="G1422" i="1"/>
  <c r="H1424" i="1"/>
  <c r="G1424" i="1"/>
  <c r="H1426" i="1"/>
  <c r="G1426" i="1"/>
  <c r="H1428" i="1"/>
  <c r="G1428" i="1"/>
  <c r="H1430" i="1"/>
  <c r="G1430" i="1"/>
  <c r="H1511" i="1"/>
  <c r="G1511" i="1"/>
  <c r="H1513" i="1"/>
  <c r="G1513" i="1"/>
  <c r="H1515" i="1"/>
  <c r="G1515" i="1"/>
  <c r="H1517" i="1"/>
  <c r="G1517" i="1"/>
  <c r="H1519" i="1"/>
  <c r="G1519" i="1"/>
  <c r="H1521" i="1"/>
  <c r="G1521" i="1"/>
  <c r="H1523" i="1"/>
  <c r="G1523" i="1"/>
  <c r="G1540" i="1"/>
  <c r="J1542" i="1"/>
  <c r="H1542" i="1"/>
  <c r="G1542" i="1"/>
  <c r="J1546" i="1"/>
  <c r="H1546" i="1"/>
  <c r="G1546" i="1"/>
  <c r="H1586" i="1"/>
  <c r="G1586" i="1"/>
  <c r="H1591" i="1"/>
  <c r="G1591" i="1"/>
  <c r="G1605" i="1"/>
  <c r="H1605" i="1"/>
  <c r="G1666" i="1"/>
  <c r="H1666" i="1"/>
  <c r="H1681" i="1"/>
  <c r="G1681" i="1"/>
  <c r="G1095" i="1"/>
  <c r="G1096" i="1"/>
  <c r="G1099" i="1"/>
  <c r="G1101" i="1"/>
  <c r="G1104" i="1"/>
  <c r="G1108" i="1"/>
  <c r="G1109" i="1"/>
  <c r="G1112" i="1"/>
  <c r="G1114" i="1"/>
  <c r="G1117" i="1"/>
  <c r="G1119" i="1"/>
  <c r="G1122" i="1"/>
  <c r="G1126" i="1"/>
  <c r="G1127" i="1"/>
  <c r="G1130" i="1"/>
  <c r="G1134" i="1"/>
  <c r="G1137" i="1"/>
  <c r="G1138" i="1"/>
  <c r="G1141" i="1"/>
  <c r="G1144" i="1"/>
  <c r="G1147" i="1"/>
  <c r="G1150" i="1"/>
  <c r="G1186" i="1"/>
  <c r="G1190" i="1"/>
  <c r="G1192" i="1"/>
  <c r="G1195" i="1"/>
  <c r="G1198" i="1"/>
  <c r="G1200" i="1"/>
  <c r="G1203" i="1"/>
  <c r="G1206" i="1"/>
  <c r="G1097" i="1"/>
  <c r="G1100" i="1"/>
  <c r="G1102" i="1"/>
  <c r="G1105" i="1"/>
  <c r="G1107" i="1"/>
  <c r="G1110" i="1"/>
  <c r="G1113" i="1"/>
  <c r="G1115" i="1"/>
  <c r="G1118" i="1"/>
  <c r="G1120" i="1"/>
  <c r="G1123" i="1"/>
  <c r="G1125" i="1"/>
  <c r="G1129" i="1"/>
  <c r="G1131" i="1"/>
  <c r="G1133" i="1"/>
  <c r="G1136" i="1"/>
  <c r="G1139" i="1"/>
  <c r="G1142" i="1"/>
  <c r="G1143" i="1"/>
  <c r="G1146" i="1"/>
  <c r="G1148" i="1"/>
  <c r="G1151" i="1"/>
  <c r="G1183" i="1"/>
  <c r="G1185" i="1"/>
  <c r="G1187" i="1"/>
  <c r="G1189" i="1"/>
  <c r="G1191" i="1"/>
  <c r="G1194" i="1"/>
  <c r="G1196" i="1"/>
  <c r="G1199" i="1"/>
  <c r="G1202" i="1"/>
  <c r="G1204"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26" i="1"/>
  <c r="G1526" i="1"/>
  <c r="H1528" i="1"/>
  <c r="G1528" i="1"/>
  <c r="H1530" i="1"/>
  <c r="G1530" i="1"/>
  <c r="H1532" i="1"/>
  <c r="G1532" i="1"/>
  <c r="H1536" i="1"/>
  <c r="G1536" i="1"/>
  <c r="G1572" i="1"/>
  <c r="H1572" i="1"/>
  <c r="H1594" i="1"/>
  <c r="G1594" i="1"/>
  <c r="H1599" i="1"/>
  <c r="G1599" i="1"/>
  <c r="H1634" i="1"/>
  <c r="G1634" i="1"/>
  <c r="C258" i="1"/>
  <c r="G1075" i="1"/>
  <c r="G1076" i="1"/>
  <c r="G1077" i="1"/>
  <c r="G1078" i="1"/>
  <c r="G1079" i="1"/>
  <c r="G1080" i="1"/>
  <c r="G1081" i="1"/>
  <c r="G1082" i="1"/>
  <c r="G1083" i="1"/>
  <c r="G1084" i="1"/>
  <c r="G1085" i="1"/>
  <c r="G1086" i="1"/>
  <c r="G1087" i="1"/>
  <c r="G1088" i="1"/>
  <c r="G1089" i="1"/>
  <c r="G1090" i="1"/>
  <c r="G1091" i="1"/>
  <c r="G1092" i="1"/>
  <c r="H1094" i="1"/>
  <c r="H1098" i="1"/>
  <c r="H1103" i="1"/>
  <c r="H1106" i="1"/>
  <c r="H1111" i="1"/>
  <c r="H1116" i="1"/>
  <c r="H1121" i="1"/>
  <c r="H1124" i="1"/>
  <c r="H1128" i="1"/>
  <c r="H1132" i="1"/>
  <c r="H1135" i="1"/>
  <c r="H1140" i="1"/>
  <c r="H1145" i="1"/>
  <c r="H1149" i="1"/>
  <c r="H1184" i="1"/>
  <c r="H1188" i="1"/>
  <c r="H1193" i="1"/>
  <c r="H1197" i="1"/>
  <c r="H1201" i="1"/>
  <c r="H1205"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H1417" i="1"/>
  <c r="G1417" i="1"/>
  <c r="H1419" i="1"/>
  <c r="G1419" i="1"/>
  <c r="H1421" i="1"/>
  <c r="G1421" i="1"/>
  <c r="H1423" i="1"/>
  <c r="G1423" i="1"/>
  <c r="H1425" i="1"/>
  <c r="G1425" i="1"/>
  <c r="H1427" i="1"/>
  <c r="G1427" i="1"/>
  <c r="H1429" i="1"/>
  <c r="G1429" i="1"/>
  <c r="H1512" i="1"/>
  <c r="G1512" i="1"/>
  <c r="H1514" i="1"/>
  <c r="G1514" i="1"/>
  <c r="H1516" i="1"/>
  <c r="G1516" i="1"/>
  <c r="H1518" i="1"/>
  <c r="G1518" i="1"/>
  <c r="H1520" i="1"/>
  <c r="G1520" i="1"/>
  <c r="H1522" i="1"/>
  <c r="G1522" i="1"/>
  <c r="H1524" i="1"/>
  <c r="G1524" i="1"/>
  <c r="J1579" i="1"/>
  <c r="H1579" i="1"/>
  <c r="G1579" i="1"/>
  <c r="G1589" i="1"/>
  <c r="H1589" i="1"/>
  <c r="H1607" i="1"/>
  <c r="G1607" i="1"/>
  <c r="G1624" i="1"/>
  <c r="H1624" i="1"/>
  <c r="G1660" i="1"/>
  <c r="H1660" i="1"/>
  <c r="H1670" i="1"/>
  <c r="G1670" i="1"/>
  <c r="H1677" i="1"/>
  <c r="G1677" i="1"/>
  <c r="D360" i="4"/>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27" i="1"/>
  <c r="G1527" i="1"/>
  <c r="H1529" i="1"/>
  <c r="G1529" i="1"/>
  <c r="H1531" i="1"/>
  <c r="G1531" i="1"/>
  <c r="G1580" i="1"/>
  <c r="H1580" i="1"/>
  <c r="I1581" i="1"/>
  <c r="G1597" i="1"/>
  <c r="H1597" i="1"/>
  <c r="H1610" i="1"/>
  <c r="G1610" i="1"/>
  <c r="G1630" i="1"/>
  <c r="H1630" i="1"/>
  <c r="J1543" i="1"/>
  <c r="J1548" i="1"/>
  <c r="J1552" i="1"/>
  <c r="J1558" i="1"/>
  <c r="J1562" i="1"/>
  <c r="J1567" i="1"/>
  <c r="J1575" i="1"/>
  <c r="G1664" i="1"/>
  <c r="H1664" i="1"/>
  <c r="H1685" i="1"/>
  <c r="G1685" i="1"/>
  <c r="F160" i="4"/>
  <c r="D153" i="4"/>
  <c r="F379" i="4"/>
  <c r="E373" i="4"/>
  <c r="D368" i="1" s="1"/>
  <c r="F431" i="4"/>
  <c r="F485" i="4"/>
  <c r="D479" i="4"/>
  <c r="F630" i="4"/>
  <c r="D629" i="4"/>
  <c r="G1551" i="1"/>
  <c r="I1551" i="1" s="1"/>
  <c r="G1556" i="1"/>
  <c r="G1557" i="1"/>
  <c r="I1557" i="1" s="1"/>
  <c r="G1561" i="1"/>
  <c r="I1561" i="1" s="1"/>
  <c r="G1566" i="1"/>
  <c r="G1570" i="1"/>
  <c r="I1570" i="1" s="1"/>
  <c r="G1574" i="1"/>
  <c r="I1574" i="1" s="1"/>
  <c r="J1578" i="1"/>
  <c r="H1625" i="1"/>
  <c r="G1625" i="1"/>
  <c r="H1632" i="1"/>
  <c r="G1636" i="1"/>
  <c r="H1636" i="1"/>
  <c r="H1638" i="1"/>
  <c r="G1657" i="1"/>
  <c r="H1661" i="1"/>
  <c r="G1661" i="1"/>
  <c r="H1668" i="1"/>
  <c r="G1672" i="1"/>
  <c r="H1672" i="1"/>
  <c r="H1674" i="1"/>
  <c r="G1678" i="1"/>
  <c r="D321" i="4"/>
  <c r="F497" i="4"/>
  <c r="D491" i="4"/>
  <c r="E536" i="4"/>
  <c r="F572" i="4"/>
  <c r="D571" i="4"/>
  <c r="H1533" i="1"/>
  <c r="G1535" i="1"/>
  <c r="H1541" i="1"/>
  <c r="J1541" i="1"/>
  <c r="G1543" i="1"/>
  <c r="H1545" i="1"/>
  <c r="J1545" i="1"/>
  <c r="G1547" i="1"/>
  <c r="H1548" i="1"/>
  <c r="I1548" i="1" s="1"/>
  <c r="G1550" i="1"/>
  <c r="I1550" i="1" s="1"/>
  <c r="J1550" i="1"/>
  <c r="H1552" i="1"/>
  <c r="I1552" i="1" s="1"/>
  <c r="G1554" i="1"/>
  <c r="I1554" i="1" s="1"/>
  <c r="J1554" i="1"/>
  <c r="H1558" i="1"/>
  <c r="I1558" i="1" s="1"/>
  <c r="G1560" i="1"/>
  <c r="I1560" i="1" s="1"/>
  <c r="J1560" i="1"/>
  <c r="H1562" i="1"/>
  <c r="I1562" i="1" s="1"/>
  <c r="G1565" i="1"/>
  <c r="I1565" i="1" s="1"/>
  <c r="J1565" i="1"/>
  <c r="H1567" i="1"/>
  <c r="I1567" i="1" s="1"/>
  <c r="G1569" i="1"/>
  <c r="I1569" i="1" s="1"/>
  <c r="J1569" i="1"/>
  <c r="G1573" i="1"/>
  <c r="I1573" i="1" s="1"/>
  <c r="J1573" i="1"/>
  <c r="H1575" i="1"/>
  <c r="I1575" i="1" s="1"/>
  <c r="G1577" i="1"/>
  <c r="G1582" i="1"/>
  <c r="H1585" i="1"/>
  <c r="G1590" i="1"/>
  <c r="H1593" i="1"/>
  <c r="G1598" i="1"/>
  <c r="H1601" i="1"/>
  <c r="G1606" i="1"/>
  <c r="H1609" i="1"/>
  <c r="G1629" i="1"/>
  <c r="H1633" i="1"/>
  <c r="G1633" i="1"/>
  <c r="G1649" i="1"/>
  <c r="H1652" i="1"/>
  <c r="G1654" i="1"/>
  <c r="G1665" i="1"/>
  <c r="H1669" i="1"/>
  <c r="G1669" i="1"/>
  <c r="H1676" i="1"/>
  <c r="G1680" i="1"/>
  <c r="H1680" i="1"/>
  <c r="H1682" i="1"/>
  <c r="D49" i="4"/>
  <c r="F263" i="4"/>
  <c r="E321" i="4"/>
  <c r="D316" i="1" s="1"/>
  <c r="F374" i="4"/>
  <c r="F537" i="4"/>
  <c r="D536" i="4"/>
  <c r="F36" i="4"/>
  <c r="D7" i="4"/>
  <c r="F135" i="4"/>
  <c r="F648" i="4"/>
  <c r="E491" i="4"/>
  <c r="D485" i="1" s="1"/>
  <c r="E49" i="4"/>
  <c r="D45" i="1" s="1"/>
  <c r="D82" i="4"/>
  <c r="D164" i="4"/>
  <c r="D230" i="4"/>
  <c r="E273" i="4"/>
  <c r="D269" i="1" s="1"/>
  <c r="D178" i="5"/>
  <c r="F204" i="5"/>
  <c r="D203" i="5"/>
  <c r="E5" i="7"/>
  <c r="D51" i="8"/>
  <c r="G315" i="9"/>
  <c r="G316" i="9"/>
  <c r="D147" i="5"/>
  <c r="F150" i="5"/>
  <c r="F252" i="5"/>
  <c r="D274" i="5"/>
  <c r="D251" i="5" s="1"/>
  <c r="F277" i="5"/>
  <c r="F36" i="6"/>
  <c r="D35" i="6"/>
  <c r="F83" i="4"/>
  <c r="D106" i="4"/>
  <c r="D134" i="4"/>
  <c r="F154" i="4"/>
  <c r="F165" i="4"/>
  <c r="D202" i="4"/>
  <c r="F231" i="4"/>
  <c r="F310" i="4"/>
  <c r="F362" i="4"/>
  <c r="F393" i="4"/>
  <c r="D466" i="4"/>
  <c r="D522" i="4"/>
  <c r="E571" i="4"/>
  <c r="D565" i="1" s="1"/>
  <c r="D597" i="4"/>
  <c r="E156" i="9"/>
  <c r="B156" i="9" s="1"/>
  <c r="E629" i="4"/>
  <c r="D623" i="1" s="1"/>
  <c r="G314" i="9"/>
  <c r="E314" i="9" s="1"/>
  <c r="B314" i="9" s="1"/>
  <c r="F89" i="5"/>
  <c r="D88" i="5"/>
  <c r="H315" i="9"/>
  <c r="H316" i="9"/>
  <c r="G339" i="9"/>
  <c r="F219" i="5"/>
  <c r="F5" i="6"/>
  <c r="E35" i="6"/>
  <c r="D114" i="6"/>
  <c r="D141" i="6" s="1"/>
  <c r="F130" i="6"/>
  <c r="D129" i="6"/>
  <c r="H310" i="9"/>
  <c r="G310" i="9"/>
  <c r="G302" i="9"/>
  <c r="E302" i="9" s="1"/>
  <c r="B302"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9" i="9"/>
  <c r="G301" i="9"/>
  <c r="E301" i="9" s="1"/>
  <c r="B301" i="9" s="1"/>
  <c r="M228" i="9"/>
  <c r="G225" i="9"/>
  <c r="E225" i="9" s="1"/>
  <c r="B225" i="9" s="1"/>
  <c r="G222" i="9"/>
  <c r="E222" i="9" s="1"/>
  <c r="B222" i="9" s="1"/>
  <c r="G217" i="9"/>
  <c r="E217" i="9" s="1"/>
  <c r="B217" i="9" s="1"/>
  <c r="G214" i="9"/>
  <c r="E214" i="9" s="1"/>
  <c r="B214"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223" i="9"/>
  <c r="E223" i="9" s="1"/>
  <c r="B223" i="9" s="1"/>
  <c r="G215" i="9"/>
  <c r="E215" i="9" s="1"/>
  <c r="B215" i="9" s="1"/>
  <c r="G204" i="9"/>
  <c r="E204" i="9" s="1"/>
  <c r="B204" i="9" s="1"/>
  <c r="G200" i="9"/>
  <c r="E200" i="9" s="1"/>
  <c r="B200" i="9" s="1"/>
  <c r="G196" i="9"/>
  <c r="E196" i="9" s="1"/>
  <c r="B196" i="9" s="1"/>
  <c r="G192" i="9"/>
  <c r="E192" i="9" s="1"/>
  <c r="B192" i="9" s="1"/>
  <c r="G188" i="9"/>
  <c r="E188" i="9" s="1"/>
  <c r="B188" i="9" s="1"/>
  <c r="G184" i="9"/>
  <c r="E184" i="9" s="1"/>
  <c r="B184" i="9" s="1"/>
  <c r="H180" i="9"/>
  <c r="H179" i="9"/>
  <c r="H309" i="9"/>
  <c r="G300" i="9"/>
  <c r="E300" i="9" s="1"/>
  <c r="B300" i="9" s="1"/>
  <c r="G226" i="9"/>
  <c r="E226" i="9" s="1"/>
  <c r="B226" i="9" s="1"/>
  <c r="G221" i="9"/>
  <c r="E221" i="9" s="1"/>
  <c r="B221" i="9" s="1"/>
  <c r="G219" i="9"/>
  <c r="E219" i="9" s="1"/>
  <c r="B219"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80" i="9"/>
  <c r="G178" i="9"/>
  <c r="E178" i="9" s="1"/>
  <c r="B178" i="9" s="1"/>
  <c r="G176" i="9"/>
  <c r="E176" i="9" s="1"/>
  <c r="B176" i="9" s="1"/>
  <c r="G174" i="9"/>
  <c r="E174" i="9" s="1"/>
  <c r="B174" i="9" s="1"/>
  <c r="H308" i="9"/>
  <c r="E308" i="9" s="1"/>
  <c r="B308" i="9" s="1"/>
  <c r="G227" i="9"/>
  <c r="E227" i="9" s="1"/>
  <c r="B227" i="9" s="1"/>
  <c r="G218" i="9"/>
  <c r="E218" i="9" s="1"/>
  <c r="B218" i="9" s="1"/>
  <c r="G213" i="9"/>
  <c r="E213" i="9" s="1"/>
  <c r="B213"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9" i="9"/>
  <c r="E179" i="9" s="1"/>
  <c r="B179" i="9" s="1"/>
  <c r="G177" i="9"/>
  <c r="E177" i="9" s="1"/>
  <c r="B177" i="9" s="1"/>
  <c r="G175" i="9"/>
  <c r="E175" i="9" s="1"/>
  <c r="B175" i="9" s="1"/>
  <c r="E88" i="5"/>
  <c r="D1093" i="1" s="1"/>
  <c r="E177" i="5"/>
  <c r="B28" i="9"/>
  <c r="B32" i="9"/>
  <c r="B40" i="9"/>
  <c r="B44" i="9"/>
  <c r="B48" i="9"/>
  <c r="B52" i="9"/>
  <c r="I10" i="9"/>
  <c r="E27" i="9"/>
  <c r="B27" i="9" s="1"/>
  <c r="E31" i="9"/>
  <c r="B31" i="9" s="1"/>
  <c r="E35" i="9"/>
  <c r="B35" i="9" s="1"/>
  <c r="E39" i="9"/>
  <c r="B39" i="9" s="1"/>
  <c r="E43" i="9"/>
  <c r="B43" i="9" s="1"/>
  <c r="E47" i="9"/>
  <c r="B47" i="9" s="1"/>
  <c r="E51" i="9"/>
  <c r="B51" i="9" s="1"/>
  <c r="E96" i="9"/>
  <c r="B96" i="9" s="1"/>
  <c r="E104" i="9"/>
  <c r="B104" i="9" s="1"/>
  <c r="E112" i="9"/>
  <c r="B112" i="9" s="1"/>
  <c r="E120" i="9"/>
  <c r="B120" i="9" s="1"/>
  <c r="E128" i="9"/>
  <c r="B128" i="9" s="1"/>
  <c r="B161" i="9"/>
  <c r="B168" i="9"/>
  <c r="B230" i="9"/>
  <c r="B234" i="9"/>
  <c r="B238" i="9"/>
  <c r="B242" i="9"/>
  <c r="B246" i="9"/>
  <c r="B250" i="9"/>
  <c r="B254" i="9"/>
  <c r="B258" i="9"/>
  <c r="B262" i="9"/>
  <c r="B266" i="9"/>
  <c r="B270" i="9"/>
  <c r="B274" i="9"/>
  <c r="B278" i="9"/>
  <c r="B282" i="9"/>
  <c r="B286" i="9"/>
  <c r="B290" i="9"/>
  <c r="F298" i="9"/>
  <c r="E163" i="9"/>
  <c r="B163" i="9" s="1"/>
  <c r="E171" i="9"/>
  <c r="B171" i="9" s="1"/>
  <c r="B304" i="9"/>
  <c r="F231" i="9"/>
  <c r="B231" i="9" s="1"/>
  <c r="F232" i="9"/>
  <c r="B232" i="9" s="1"/>
  <c r="F236" i="9"/>
  <c r="B236" i="9" s="1"/>
  <c r="F239" i="9"/>
  <c r="B239" i="9" s="1"/>
  <c r="F240" i="9"/>
  <c r="B240" i="9" s="1"/>
  <c r="F243" i="9"/>
  <c r="B243" i="9" s="1"/>
  <c r="F244" i="9"/>
  <c r="B244" i="9" s="1"/>
  <c r="F248" i="9"/>
  <c r="B248" i="9" s="1"/>
  <c r="F252" i="9"/>
  <c r="B252" i="9" s="1"/>
  <c r="F256" i="9"/>
  <c r="B256" i="9" s="1"/>
  <c r="F260" i="9"/>
  <c r="B260" i="9" s="1"/>
  <c r="F264" i="9"/>
  <c r="B264" i="9" s="1"/>
  <c r="F268" i="9"/>
  <c r="B268" i="9" s="1"/>
  <c r="F272" i="9"/>
  <c r="B272" i="9" s="1"/>
  <c r="F276" i="9"/>
  <c r="B276" i="9" s="1"/>
  <c r="F280" i="9"/>
  <c r="B280" i="9" s="1"/>
  <c r="F284" i="9"/>
  <c r="B284" i="9" s="1"/>
  <c r="F288" i="9"/>
  <c r="B288" i="9" s="1"/>
  <c r="F292" i="9"/>
  <c r="B292" i="9" s="1"/>
  <c r="B305" i="9"/>
  <c r="E313" i="9"/>
  <c r="B313" i="9" s="1"/>
  <c r="E317" i="9"/>
  <c r="B317" i="9" s="1"/>
  <c r="E321" i="9"/>
  <c r="B321" i="9" s="1"/>
  <c r="E325" i="9"/>
  <c r="B325" i="9" s="1"/>
  <c r="I1542" i="1" l="1"/>
  <c r="H1539" i="1"/>
  <c r="G1539" i="1"/>
  <c r="G1602" i="1"/>
  <c r="D44" i="8"/>
  <c r="H19" i="9" s="1"/>
  <c r="E19" i="9" s="1"/>
  <c r="B19" i="9" s="1"/>
  <c r="G1604" i="1"/>
  <c r="G1583" i="1"/>
  <c r="I1579" i="1"/>
  <c r="H35" i="3"/>
  <c r="C1571" i="1"/>
  <c r="H1571" i="1" s="1"/>
  <c r="I34" i="3"/>
  <c r="D1555" i="1"/>
  <c r="I1566" i="1"/>
  <c r="C1538" i="1"/>
  <c r="G346" i="9"/>
  <c r="E346" i="9" s="1"/>
  <c r="B346" i="9" s="1"/>
  <c r="I1545" i="1"/>
  <c r="I1543" i="1"/>
  <c r="I1541" i="1"/>
  <c r="E141" i="6"/>
  <c r="F141" i="6" s="1"/>
  <c r="I27" i="3"/>
  <c r="H1401" i="1"/>
  <c r="G1401" i="1"/>
  <c r="I30" i="3"/>
  <c r="D1510" i="1"/>
  <c r="E310" i="9"/>
  <c r="B310" i="9" s="1"/>
  <c r="E251" i="5"/>
  <c r="E176" i="5" s="1"/>
  <c r="D1180" i="1" s="1"/>
  <c r="G1259" i="1"/>
  <c r="E339" i="9"/>
  <c r="B339" i="9" s="1"/>
  <c r="H1223" i="1"/>
  <c r="G1223" i="1"/>
  <c r="D1207" i="1"/>
  <c r="F12" i="5"/>
  <c r="E7" i="5"/>
  <c r="G1017" i="1"/>
  <c r="H1017" i="1"/>
  <c r="H578" i="1"/>
  <c r="E430" i="4"/>
  <c r="H474" i="1"/>
  <c r="G474" i="1"/>
  <c r="E180" i="9"/>
  <c r="B180" i="9" s="1"/>
  <c r="G641" i="1"/>
  <c r="E360" i="4"/>
  <c r="F360" i="4" s="1"/>
  <c r="H356" i="1"/>
  <c r="G356" i="1"/>
  <c r="E308" i="4"/>
  <c r="D303" i="1" s="1"/>
  <c r="G317" i="1"/>
  <c r="H317" i="1"/>
  <c r="G309" i="1"/>
  <c r="H309" i="1"/>
  <c r="H642" i="1"/>
  <c r="G642" i="1"/>
  <c r="F262" i="4"/>
  <c r="G218" i="1"/>
  <c r="H218" i="1"/>
  <c r="H212" i="1"/>
  <c r="G212" i="1"/>
  <c r="E152" i="4"/>
  <c r="E299" i="4" s="1"/>
  <c r="H87" i="1"/>
  <c r="G87" i="1"/>
  <c r="C1255" i="1"/>
  <c r="H25" i="3"/>
  <c r="H31" i="3"/>
  <c r="C1537" i="1"/>
  <c r="F228" i="9"/>
  <c r="B228" i="9" s="1"/>
  <c r="I39" i="3"/>
  <c r="F129" i="6"/>
  <c r="C1525" i="1"/>
  <c r="F466" i="4"/>
  <c r="C460" i="1"/>
  <c r="F134" i="4"/>
  <c r="C130" i="1"/>
  <c r="F35" i="6"/>
  <c r="C1431" i="1"/>
  <c r="H28" i="3"/>
  <c r="E316" i="9"/>
  <c r="B316" i="9" s="1"/>
  <c r="I33" i="3"/>
  <c r="D1538" i="1"/>
  <c r="H269" i="1"/>
  <c r="G269" i="1"/>
  <c r="D6" i="4"/>
  <c r="F7" i="4"/>
  <c r="C3" i="1"/>
  <c r="F536" i="4"/>
  <c r="D535" i="4"/>
  <c r="C530" i="1"/>
  <c r="F49" i="4"/>
  <c r="C45" i="1"/>
  <c r="F571" i="4"/>
  <c r="C565" i="1"/>
  <c r="I1580" i="1"/>
  <c r="F373" i="4"/>
  <c r="I1546" i="1"/>
  <c r="I24" i="3"/>
  <c r="D1181" i="1"/>
  <c r="F597" i="4"/>
  <c r="C591" i="1"/>
  <c r="F202" i="4"/>
  <c r="C198" i="1"/>
  <c r="F106" i="4"/>
  <c r="C102" i="1"/>
  <c r="E315" i="9"/>
  <c r="B315" i="9" s="1"/>
  <c r="G338" i="9"/>
  <c r="E338" i="9" s="1"/>
  <c r="B338" i="9" s="1"/>
  <c r="F203" i="5"/>
  <c r="C1207" i="1"/>
  <c r="F230" i="4"/>
  <c r="C226" i="1"/>
  <c r="F273" i="4"/>
  <c r="F321" i="4"/>
  <c r="D308" i="4"/>
  <c r="C316" i="1"/>
  <c r="F479" i="4"/>
  <c r="C473" i="1"/>
  <c r="H368" i="1"/>
  <c r="G368" i="1"/>
  <c r="E6" i="4"/>
  <c r="E309" i="9"/>
  <c r="B309" i="9" s="1"/>
  <c r="F114" i="6"/>
  <c r="H30" i="3"/>
  <c r="C1510" i="1"/>
  <c r="G348" i="9"/>
  <c r="E348" i="9" s="1"/>
  <c r="F164" i="4"/>
  <c r="C160" i="1"/>
  <c r="E418" i="4"/>
  <c r="D413" i="1" s="1"/>
  <c r="D355" i="1"/>
  <c r="D424" i="1"/>
  <c r="E535" i="4"/>
  <c r="E639" i="4" s="1"/>
  <c r="D633" i="1" s="1"/>
  <c r="D530" i="1"/>
  <c r="E417" i="4"/>
  <c r="D412" i="1" s="1"/>
  <c r="I28" i="3"/>
  <c r="D1431" i="1"/>
  <c r="D69" i="5"/>
  <c r="F88" i="5"/>
  <c r="C1093" i="1"/>
  <c r="F522" i="4"/>
  <c r="C516" i="1"/>
  <c r="F274" i="5"/>
  <c r="C1278" i="1"/>
  <c r="F147" i="5"/>
  <c r="C1152" i="1"/>
  <c r="D45" i="8"/>
  <c r="C1628" i="1"/>
  <c r="G336" i="9"/>
  <c r="E336" i="9" s="1"/>
  <c r="B336" i="9" s="1"/>
  <c r="F178" i="5"/>
  <c r="D177" i="5"/>
  <c r="C1182" i="1"/>
  <c r="F82" i="4"/>
  <c r="C78" i="1"/>
  <c r="E69" i="5"/>
  <c r="F491" i="4"/>
  <c r="C485" i="1"/>
  <c r="F629" i="4"/>
  <c r="C623" i="1"/>
  <c r="D430" i="4"/>
  <c r="H24" i="9"/>
  <c r="G24" i="9"/>
  <c r="D152" i="4"/>
  <c r="F153" i="4"/>
  <c r="C149" i="1"/>
  <c r="D418" i="4"/>
  <c r="C355" i="1"/>
  <c r="H258" i="1"/>
  <c r="G258" i="1"/>
  <c r="C1621" i="1" l="1"/>
  <c r="G1571" i="1"/>
  <c r="G1555" i="1"/>
  <c r="H1555" i="1"/>
  <c r="E345" i="9"/>
  <c r="I10" i="3" s="1"/>
  <c r="D1537" i="1"/>
  <c r="I31" i="3"/>
  <c r="F251" i="5"/>
  <c r="D1255" i="1"/>
  <c r="I25" i="3"/>
  <c r="D1012" i="1"/>
  <c r="F7" i="5"/>
  <c r="I22" i="3"/>
  <c r="E24" i="9"/>
  <c r="B24" i="9" s="1"/>
  <c r="D148" i="1"/>
  <c r="I18" i="3"/>
  <c r="E423" i="4"/>
  <c r="E301" i="4"/>
  <c r="D297" i="1" s="1"/>
  <c r="D295" i="1"/>
  <c r="H1278" i="1"/>
  <c r="G1278" i="1"/>
  <c r="I23" i="3"/>
  <c r="D1074" i="1"/>
  <c r="E6" i="5"/>
  <c r="D176" i="5"/>
  <c r="F177" i="5"/>
  <c r="H24" i="3"/>
  <c r="C1181" i="1"/>
  <c r="I40" i="3"/>
  <c r="C1622" i="1"/>
  <c r="H11" i="3" s="1"/>
  <c r="H160" i="1"/>
  <c r="G160" i="1"/>
  <c r="H473" i="1"/>
  <c r="G473" i="1"/>
  <c r="H1207" i="1"/>
  <c r="G1207" i="1"/>
  <c r="H102" i="1"/>
  <c r="G102" i="1"/>
  <c r="H591" i="1"/>
  <c r="G591" i="1"/>
  <c r="H3" i="1"/>
  <c r="G3" i="1"/>
  <c r="K1481" i="9"/>
  <c r="H485" i="1"/>
  <c r="G485" i="1"/>
  <c r="H1182" i="1"/>
  <c r="G1182" i="1"/>
  <c r="H1093" i="1"/>
  <c r="G1093" i="1"/>
  <c r="H355" i="1"/>
  <c r="G355" i="1"/>
  <c r="F430" i="4"/>
  <c r="D639" i="4"/>
  <c r="C424" i="1"/>
  <c r="D299" i="4"/>
  <c r="D300" i="4" s="1"/>
  <c r="F152" i="4"/>
  <c r="H18" i="3"/>
  <c r="C148" i="1"/>
  <c r="H623" i="1"/>
  <c r="G623" i="1"/>
  <c r="G78" i="1"/>
  <c r="H78" i="1"/>
  <c r="H1152" i="1"/>
  <c r="G1152" i="1"/>
  <c r="G516" i="1"/>
  <c r="H516" i="1"/>
  <c r="F69" i="5"/>
  <c r="D6" i="5"/>
  <c r="H23" i="3"/>
  <c r="C1074" i="1"/>
  <c r="E422" i="4"/>
  <c r="E300" i="4"/>
  <c r="D296" i="1" s="1"/>
  <c r="I17" i="3"/>
  <c r="D2" i="1"/>
  <c r="H565" i="1"/>
  <c r="G565" i="1"/>
  <c r="H530" i="1"/>
  <c r="G530" i="1"/>
  <c r="G1538" i="1"/>
  <c r="H1538" i="1"/>
  <c r="H1431" i="1"/>
  <c r="G1431" i="1"/>
  <c r="H9" i="3"/>
  <c r="G460" i="1"/>
  <c r="H460" i="1"/>
  <c r="H1621" i="1"/>
  <c r="G1621" i="1"/>
  <c r="F418" i="4"/>
  <c r="C413" i="1"/>
  <c r="E347" i="9"/>
  <c r="B348" i="9"/>
  <c r="H316" i="1"/>
  <c r="G316" i="1"/>
  <c r="H226" i="1"/>
  <c r="G226" i="1"/>
  <c r="H198" i="1"/>
  <c r="G198" i="1"/>
  <c r="G343" i="9"/>
  <c r="E343" i="9" s="1"/>
  <c r="D640" i="4"/>
  <c r="F535" i="4"/>
  <c r="C529" i="1"/>
  <c r="D422" i="4"/>
  <c r="F6" i="4"/>
  <c r="H17" i="3"/>
  <c r="C2" i="1"/>
  <c r="H1537" i="1"/>
  <c r="G1537" i="1"/>
  <c r="G1255" i="1"/>
  <c r="H1255" i="1"/>
  <c r="H149" i="1"/>
  <c r="G149" i="1"/>
  <c r="G1628" i="1"/>
  <c r="H1628" i="1"/>
  <c r="E640" i="4"/>
  <c r="D634" i="1" s="1"/>
  <c r="D529" i="1"/>
  <c r="H1510" i="1"/>
  <c r="G1510" i="1"/>
  <c r="D417" i="4"/>
  <c r="F308" i="4"/>
  <c r="C303" i="1"/>
  <c r="H45" i="1"/>
  <c r="G45" i="1"/>
  <c r="H130" i="1"/>
  <c r="G130" i="1"/>
  <c r="H1525" i="1"/>
  <c r="G1525" i="1"/>
  <c r="G344" i="9"/>
  <c r="E344" i="9" s="1"/>
  <c r="B344" i="9" s="1"/>
  <c r="H1012" i="1" l="1"/>
  <c r="G1012" i="1"/>
  <c r="H2" i="1"/>
  <c r="G2" i="1"/>
  <c r="D643" i="4"/>
  <c r="F422" i="4"/>
  <c r="C417" i="1"/>
  <c r="F640" i="4"/>
  <c r="C634" i="1"/>
  <c r="N3" i="9"/>
  <c r="G306" i="9"/>
  <c r="E306" i="9" s="1"/>
  <c r="B306" i="9" s="1"/>
  <c r="G299" i="9"/>
  <c r="F6" i="5"/>
  <c r="C1011" i="1"/>
  <c r="H1181" i="1"/>
  <c r="G1181" i="1"/>
  <c r="H299" i="9"/>
  <c r="D1011" i="1"/>
  <c r="E342" i="9"/>
  <c r="I11" i="3" s="1"/>
  <c r="B343" i="9"/>
  <c r="K3" i="9"/>
  <c r="I9" i="3"/>
  <c r="E424" i="4"/>
  <c r="D419" i="1" s="1"/>
  <c r="E643" i="4"/>
  <c r="D417" i="1"/>
  <c r="D423" i="4"/>
  <c r="D424" i="4" s="1"/>
  <c r="F299" i="4"/>
  <c r="D301" i="4"/>
  <c r="C295" i="1"/>
  <c r="F417" i="4"/>
  <c r="C412" i="1"/>
  <c r="F300" i="4"/>
  <c r="C296" i="1"/>
  <c r="H529" i="1"/>
  <c r="G529" i="1"/>
  <c r="H413" i="1"/>
  <c r="G413" i="1"/>
  <c r="H1074" i="1"/>
  <c r="G1074" i="1"/>
  <c r="H148" i="1"/>
  <c r="G148" i="1"/>
  <c r="H424" i="1"/>
  <c r="G424" i="1"/>
  <c r="H1622" i="1"/>
  <c r="G1622" i="1"/>
  <c r="H303" i="1"/>
  <c r="G303" i="1"/>
  <c r="F639" i="4"/>
  <c r="C633" i="1"/>
  <c r="F176" i="5"/>
  <c r="C1180" i="1"/>
  <c r="E425" i="4"/>
  <c r="D420" i="1" s="1"/>
  <c r="E644" i="4"/>
  <c r="D418" i="1"/>
  <c r="H20" i="9"/>
  <c r="E299" i="9" l="1"/>
  <c r="B299" i="9" s="1"/>
  <c r="F643" i="4"/>
  <c r="C637" i="1"/>
  <c r="F301" i="4"/>
  <c r="C297" i="1"/>
  <c r="E645" i="4"/>
  <c r="D637" i="1"/>
  <c r="H412" i="1"/>
  <c r="G412" i="1"/>
  <c r="H8" i="3"/>
  <c r="G1011" i="1"/>
  <c r="H1011" i="1"/>
  <c r="H417" i="1"/>
  <c r="G417" i="1"/>
  <c r="G1180" i="1"/>
  <c r="H1180" i="1"/>
  <c r="D644" i="4"/>
  <c r="D425" i="4"/>
  <c r="F423" i="4"/>
  <c r="C418" i="1"/>
  <c r="G20" i="9"/>
  <c r="E20" i="9" s="1"/>
  <c r="B20" i="9" s="1"/>
  <c r="E646" i="4"/>
  <c r="D638" i="1"/>
  <c r="H633" i="1"/>
  <c r="G633" i="1"/>
  <c r="H296" i="1"/>
  <c r="G296" i="1"/>
  <c r="H295" i="1"/>
  <c r="G295" i="1"/>
  <c r="H634" i="1"/>
  <c r="G634" i="1"/>
  <c r="F424" i="4"/>
  <c r="C419" i="1"/>
  <c r="E650" i="4" l="1"/>
  <c r="D640" i="1"/>
  <c r="F425" i="4"/>
  <c r="C420" i="1"/>
  <c r="H419" i="1"/>
  <c r="G419" i="1"/>
  <c r="M3" i="9"/>
  <c r="E649" i="4"/>
  <c r="D639" i="1"/>
  <c r="H637" i="1"/>
  <c r="G637" i="1"/>
  <c r="F644" i="4"/>
  <c r="D646" i="4"/>
  <c r="C638" i="1"/>
  <c r="H418" i="1"/>
  <c r="G418" i="1"/>
  <c r="H297" i="1"/>
  <c r="G297" i="1"/>
  <c r="D645" i="4"/>
  <c r="H420" i="1" l="1"/>
  <c r="G420" i="1"/>
  <c r="H334" i="9"/>
  <c r="G334" i="9"/>
  <c r="G638" i="1"/>
  <c r="H638" i="1"/>
  <c r="F646" i="4"/>
  <c r="D650" i="4"/>
  <c r="C640" i="1"/>
  <c r="D649" i="4"/>
  <c r="F645" i="4"/>
  <c r="C639" i="1"/>
  <c r="G297" i="9"/>
  <c r="E297" i="9" s="1"/>
  <c r="B297" i="9" s="1"/>
  <c r="I19" i="3"/>
  <c r="D643" i="1"/>
  <c r="I20" i="3"/>
  <c r="D644" i="1"/>
  <c r="E334" i="9" l="1"/>
  <c r="E298" i="9" s="1"/>
  <c r="I8" i="3" s="1"/>
  <c r="G639" i="1"/>
  <c r="H639" i="1"/>
  <c r="H7" i="3"/>
  <c r="F650" i="4"/>
  <c r="H20" i="3"/>
  <c r="C644" i="1"/>
  <c r="H19" i="3"/>
  <c r="F649" i="4"/>
  <c r="C643" i="1"/>
  <c r="H640" i="1"/>
  <c r="G640" i="1"/>
  <c r="B334" i="9" l="1"/>
  <c r="H644" i="1"/>
  <c r="G644" i="1"/>
  <c r="H643" i="1"/>
  <c r="G643" i="1"/>
  <c r="J3" i="9"/>
  <c r="G295" i="9" l="1"/>
  <c r="H295" i="9"/>
  <c r="L293" i="9"/>
  <c r="F293" i="9" s="1"/>
  <c r="G18" i="9"/>
  <c r="H18" i="9"/>
  <c r="J12" i="9"/>
  <c r="H22" i="9"/>
  <c r="I17" i="9"/>
  <c r="G21" i="9"/>
  <c r="L15" i="9"/>
  <c r="H16" i="9"/>
  <c r="I11" i="9"/>
  <c r="I6" i="9"/>
  <c r="K7" i="9"/>
  <c r="H21" i="9"/>
  <c r="G16" i="9"/>
  <c r="L16" i="9"/>
  <c r="G15" i="9"/>
  <c r="J9" i="9"/>
  <c r="M15" i="9"/>
  <c r="H17" i="9"/>
  <c r="H15" i="9"/>
  <c r="G17" i="9"/>
  <c r="J11" i="9"/>
  <c r="K6" i="9"/>
  <c r="K9" i="9"/>
  <c r="K12" i="9"/>
  <c r="I13" i="9"/>
  <c r="J5" i="9"/>
  <c r="J7" i="9"/>
  <c r="J10" i="9"/>
  <c r="K11" i="9"/>
  <c r="J13" i="9"/>
  <c r="G22" i="9"/>
  <c r="M16" i="9"/>
  <c r="J17" i="9"/>
  <c r="I9" i="9"/>
  <c r="K10" i="9"/>
  <c r="K13" i="9"/>
  <c r="I7" i="9"/>
  <c r="I5" i="9"/>
  <c r="K8" i="9"/>
  <c r="I8" i="9"/>
  <c r="J6" i="9"/>
  <c r="J8" i="9"/>
  <c r="I12" i="9"/>
  <c r="K5" i="9"/>
  <c r="E7" i="9" l="1"/>
  <c r="B7" i="9" s="1"/>
  <c r="E16" i="9"/>
  <c r="E22" i="9"/>
  <c r="B22" i="9" s="1"/>
  <c r="E12" i="9"/>
  <c r="B12" i="9" s="1"/>
  <c r="E9" i="9"/>
  <c r="B9" i="9" s="1"/>
  <c r="E13" i="9"/>
  <c r="B13" i="9" s="1"/>
  <c r="E11" i="9"/>
  <c r="B11" i="9" s="1"/>
  <c r="E18" i="9"/>
  <c r="B18" i="9" s="1"/>
  <c r="E8" i="9"/>
  <c r="B8" i="9" s="1"/>
  <c r="E10" i="9"/>
  <c r="B10" i="9" s="1"/>
  <c r="E17" i="9"/>
  <c r="B17" i="9" s="1"/>
  <c r="B293" i="9"/>
  <c r="F23" i="9"/>
  <c r="E15" i="9"/>
  <c r="F15" i="9"/>
  <c r="E5" i="9"/>
  <c r="F16" i="9"/>
  <c r="E6" i="9"/>
  <c r="B6" i="9" s="1"/>
  <c r="E21" i="9"/>
  <c r="B21" i="9" s="1"/>
  <c r="E295" i="9"/>
  <c r="B16" i="9" l="1"/>
  <c r="B295" i="9"/>
  <c r="E23" i="9"/>
  <c r="I7" i="3" s="1"/>
  <c r="B5" i="9"/>
  <c r="E4" i="9"/>
  <c r="F14" i="9"/>
  <c r="F3" i="9" s="1"/>
  <c r="E14" i="9"/>
  <c r="I13" i="3" s="1"/>
  <c r="B15" i="9"/>
  <c r="E3" i="9" l="1"/>
</calcChain>
</file>

<file path=xl/sharedStrings.xml><?xml version="1.0" encoding="utf-8"?>
<sst xmlns="http://schemas.openxmlformats.org/spreadsheetml/2006/main" count="4733" uniqueCount="3656">
  <si>
    <t>Obveznik:</t>
  </si>
  <si>
    <t>8561 - OSNOVNA ŠKOLA SOKOLOVAC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</si>
  <si>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</si>
  <si>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</si>
  <si>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</si>
  <si>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</si>
  <si>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</si>
  <si>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</si>
  <si>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</si>
  <si>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</si>
  <si>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</si>
  <si>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</si>
  <si>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</si>
  <si>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</si>
  <si>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</si>
  <si>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</si>
  <si>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</si>
  <si>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</si>
  <si>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</si>
  <si>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</si>
  <si>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</si>
  <si>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</si>
  <si>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</si>
  <si>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</si>
  <si>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</si>
  <si>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</si>
  <si>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</si>
  <si>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</si>
  <si>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</si>
  <si>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</si>
  <si>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</si>
  <si>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</si>
  <si>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</si>
  <si>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</si>
  <si>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</si>
  <si>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</si>
  <si>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</si>
  <si>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</si>
  <si>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</si>
  <si>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</si>
  <si>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</si>
  <si>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</si>
  <si>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</si>
  <si>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</si>
  <si>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</si>
  <si>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</si>
  <si>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</si>
  <si>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</si>
  <si>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</si>
  <si>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</si>
  <si>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</si>
  <si>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</si>
  <si>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</si>
  <si>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</si>
  <si>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</si>
  <si>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</si>
  <si>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</si>
  <si>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</si>
  <si>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</si>
  <si>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</si>
  <si>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</si>
  <si>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</si>
  <si>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</si>
  <si>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</si>
  <si>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</si>
  <si>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</si>
  <si>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</si>
  <si>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</si>
  <si>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</si>
  <si>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</si>
  <si>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</si>
  <si>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</si>
  <si>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</si>
  <si>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</si>
  <si>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</si>
  <si>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</si>
  <si>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</si>
  <si>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</si>
  <si>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</si>
  <si>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</si>
  <si>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</si>
  <si>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</si>
  <si>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</si>
  <si>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</si>
  <si>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</si>
  <si>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</si>
  <si>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</si>
  <si>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</si>
  <si>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</si>
  <si>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</si>
  <si>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</si>
  <si>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</si>
  <si>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</si>
  <si>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</si>
  <si>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</si>
  <si>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</si>
  <si>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</si>
  <si>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</si>
  <si>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</si>
  <si>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</si>
  <si>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</si>
  <si>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</si>
  <si>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</si>
  <si>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</si>
  <si>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</si>
  <si>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</si>
  <si>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</si>
  <si>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</si>
  <si>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</si>
  <si>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</si>
  <si>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</si>
  <si>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</si>
  <si>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</si>
  <si>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</si>
  <si>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</si>
  <si>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</si>
  <si>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</si>
  <si>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</si>
  <si>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</si>
  <si>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</si>
  <si>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</si>
  <si>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</si>
  <si>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</si>
  <si>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</si>
  <si>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</si>
  <si>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</si>
  <si>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</si>
  <si>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</si>
  <si>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</si>
  <si>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</si>
  <si>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</si>
  <si>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</si>
  <si>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</si>
  <si>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</si>
  <si>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</si>
  <si>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</si>
  <si>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</si>
  <si>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</si>
  <si>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</si>
  <si>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</si>
  <si>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</si>
  <si>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</si>
  <si>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</si>
  <si>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</si>
  <si>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</si>
  <si>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</si>
  <si>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</si>
  <si>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</si>
  <si>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</si>
  <si>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</si>
  <si>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</si>
  <si>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</si>
  <si>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</si>
  <si>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</si>
  <si>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</si>
  <si>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</si>
  <si>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</si>
  <si>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</si>
  <si>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</si>
  <si>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</si>
  <si>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</si>
  <si>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</si>
  <si>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</si>
  <si>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</si>
  <si>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</si>
  <si>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</si>
  <si>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</si>
  <si>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</si>
  <si>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</si>
  <si>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</si>
  <si>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</si>
  <si>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</si>
  <si>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</si>
  <si>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</si>
  <si>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</si>
  <si>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</si>
  <si>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</si>
  <si>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</si>
  <si>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</si>
  <si>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</si>
  <si>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</si>
  <si>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</si>
  <si>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</si>
  <si>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</si>
  <si>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</si>
  <si>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</si>
  <si>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</si>
  <si>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</si>
  <si>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</si>
  <si>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</si>
  <si>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</si>
  <si>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</si>
  <si>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</si>
  <si>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</si>
  <si>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</si>
  <si>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</si>
  <si>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</si>
  <si>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</si>
  <si>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</si>
  <si>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</si>
  <si>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</si>
  <si>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</si>
  <si>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</si>
  <si>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</si>
  <si>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</si>
  <si>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</si>
  <si>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</si>
  <si>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</si>
  <si>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</si>
  <si>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</si>
  <si>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</si>
  <si>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</si>
  <si>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</si>
  <si>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</si>
  <si>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</si>
  <si>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</si>
  <si>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</si>
  <si>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</si>
  <si>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</si>
  <si>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</si>
  <si>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</si>
  <si>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</si>
  <si>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</si>
  <si>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</si>
  <si>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</si>
  <si>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</si>
  <si>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</si>
  <si>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</si>
  <si>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</si>
  <si>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</si>
  <si>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</si>
  <si>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</si>
  <si>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</si>
  <si>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</si>
  <si>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</si>
  <si>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</si>
  <si>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</si>
  <si>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</si>
  <si>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</si>
  <si>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</si>
  <si>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</si>
  <si>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</si>
  <si>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</si>
  <si>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</si>
  <si>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</si>
  <si>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</si>
  <si>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</si>
  <si>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</si>
  <si>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</si>
  <si>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</si>
  <si>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</si>
  <si>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</si>
  <si>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</si>
  <si>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</si>
  <si>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</si>
  <si>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</si>
  <si>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</si>
  <si>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</si>
  <si>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</si>
  <si>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</si>
  <si>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</si>
  <si>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</si>
  <si>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</si>
  <si>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</si>
  <si>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</si>
  <si>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</si>
  <si>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</si>
  <si>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</si>
  <si>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</si>
  <si>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</si>
  <si>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</si>
  <si>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</si>
  <si>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</si>
  <si>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</si>
  <si>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</si>
  <si>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</si>
  <si>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</si>
  <si>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</si>
  <si>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</si>
  <si>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</si>
  <si>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</si>
  <si>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</si>
  <si>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</si>
  <si>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</si>
  <si>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</si>
  <si>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</si>
  <si>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</si>
  <si>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</si>
  <si>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</si>
  <si>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</si>
  <si>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</si>
  <si>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</si>
  <si>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</si>
  <si>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</si>
  <si>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</si>
  <si>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</si>
  <si>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</si>
  <si>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</si>
  <si>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</si>
  <si>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</si>
  <si>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</si>
  <si>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</si>
  <si>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</si>
  <si>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</si>
  <si>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</si>
  <si>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</si>
  <si>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</si>
  <si>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</si>
  <si>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</si>
  <si>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</si>
  <si>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</si>
  <si>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</si>
  <si>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</si>
  <si>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</si>
  <si>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</si>
  <si>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</si>
  <si>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</si>
  <si>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</si>
  <si>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</si>
  <si>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</si>
  <si>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</si>
  <si>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</si>
  <si>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</si>
  <si>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</si>
  <si>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</si>
  <si>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</si>
  <si>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</si>
  <si>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</si>
  <si>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</si>
  <si>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</si>
  <si>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</si>
  <si>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</si>
  <si>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</si>
  <si>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</si>
  <si>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</si>
  <si>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</si>
  <si>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</si>
  <si>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</si>
  <si>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</si>
  <si>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</si>
  <si>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</si>
  <si>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</si>
  <si>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</si>
  <si>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</si>
  <si>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</si>
  <si>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</si>
  <si>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</si>
  <si>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</si>
  <si>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</si>
  <si>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</si>
  <si>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</si>
  <si>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</si>
  <si>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</si>
  <si>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</si>
  <si>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</si>
  <si>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</si>
  <si>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</si>
  <si>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</si>
  <si>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</si>
  <si>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</si>
  <si>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</si>
  <si>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</si>
  <si>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</si>
  <si>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</si>
  <si>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</si>
  <si>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</si>
  <si>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</si>
  <si>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</si>
  <si>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</si>
  <si>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</si>
  <si>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</si>
  <si>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</si>
  <si>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</si>
  <si>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</si>
  <si>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</si>
  <si>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</si>
  <si>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</si>
  <si>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</si>
  <si>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</si>
  <si>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</si>
  <si>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</si>
  <si>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</si>
  <si>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</si>
  <si>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</si>
  <si>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</si>
  <si>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</si>
  <si>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</si>
  <si>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</si>
  <si>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</si>
  <si>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</si>
  <si>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</si>
  <si>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</si>
  <si>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</si>
  <si>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</si>
  <si>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</si>
  <si>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</si>
  <si>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</si>
  <si>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</si>
  <si>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</si>
  <si>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</si>
  <si>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</si>
  <si>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</si>
  <si>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</si>
  <si>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</si>
  <si>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</si>
  <si>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</si>
  <si>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</si>
  <si>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</si>
  <si>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</si>
  <si>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</si>
  <si>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</si>
  <si>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</si>
  <si>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</si>
  <si>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</si>
  <si>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</si>
  <si>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</si>
  <si>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</si>
  <si>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</si>
  <si>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</si>
  <si>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</si>
  <si>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</si>
  <si>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</si>
  <si>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</si>
  <si>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</si>
  <si>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</si>
  <si>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</si>
  <si>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</si>
  <si>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</si>
  <si>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</si>
  <si>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</si>
  <si>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</si>
  <si>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</si>
  <si>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</si>
  <si>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</si>
  <si>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</si>
  <si>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</si>
  <si>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</si>
  <si>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</si>
  <si>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</si>
  <si>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</si>
  <si>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</si>
  <si>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</si>
  <si>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</si>
  <si>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</si>
  <si>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</si>
  <si>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</si>
  <si>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</si>
  <si>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</si>
  <si>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</si>
  <si>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</si>
  <si>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</si>
  <si>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</si>
  <si>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</si>
  <si>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</si>
  <si>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</si>
  <si>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</si>
  <si>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</si>
  <si>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</si>
  <si>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</si>
  <si>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</si>
  <si>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</si>
  <si>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</si>
  <si>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</si>
  <si>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</si>
  <si>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</si>
  <si>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</si>
  <si>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</si>
  <si>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</si>
  <si>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</si>
  <si>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</si>
  <si>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</si>
  <si>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</si>
  <si>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</si>
  <si>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</si>
  <si>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</si>
  <si>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</si>
  <si>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</si>
  <si>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</si>
  <si>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</si>
  <si>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</si>
  <si>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</si>
  <si>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</si>
  <si>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</si>
  <si>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</si>
  <si>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</si>
  <si>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</si>
  <si>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</si>
  <si>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</si>
  <si>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</si>
  <si>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</si>
  <si>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</si>
  <si>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</si>
  <si>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</si>
  <si>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</si>
  <si>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</si>
  <si>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</si>
  <si>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</si>
  <si>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</si>
  <si>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</si>
  <si>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</si>
  <si>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</si>
  <si>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</si>
  <si>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</si>
  <si>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</si>
  <si>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</si>
  <si>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</si>
  <si>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</si>
  <si>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</si>
  <si>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</si>
  <si>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</si>
  <si>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</si>
  <si>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</si>
  <si>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</si>
  <si>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</si>
  <si>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</si>
  <si>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</si>
  <si>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</si>
  <si>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</si>
  <si>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</si>
  <si>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</si>
  <si>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</si>
  <si>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</si>
  <si>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</si>
  <si>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</si>
  <si>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</si>
  <si>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</si>
  <si>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</si>
  <si>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</si>
  <si>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</si>
  <si>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</si>
  <si>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</si>
  <si>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</si>
  <si>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</si>
  <si>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</si>
  <si>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</si>
  <si>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</si>
  <si>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</si>
  <si>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</si>
  <si>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</si>
  <si>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</si>
  <si>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</si>
  <si>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</si>
  <si>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</si>
  <si>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</si>
  <si>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</si>
  <si>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</si>
  <si>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</si>
  <si>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</si>
  <si>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</si>
  <si>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</si>
  <si>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</si>
  <si>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</si>
  <si>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</si>
  <si>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</si>
  <si>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</si>
  <si>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</si>
  <si>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</si>
  <si>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</si>
  <si>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</si>
  <si>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</si>
  <si>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</si>
  <si>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</si>
  <si>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</si>
  <si>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</si>
  <si>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</si>
  <si>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</si>
  <si>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</si>
  <si>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</si>
  <si>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</si>
  <si>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</si>
  <si>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</si>
  <si>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</si>
  <si>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</si>
  <si>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</si>
  <si>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</si>
  <si>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</si>
  <si>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</si>
  <si>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</si>
  <si>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</si>
  <si>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</si>
  <si>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</si>
  <si>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</si>
  <si>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</si>
  <si>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</si>
  <si>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</si>
  <si>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</si>
  <si>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</si>
  <si>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</si>
  <si>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</si>
  <si>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</si>
  <si>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</si>
  <si>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</si>
  <si>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</si>
  <si>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</si>
  <si>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</si>
  <si>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</si>
  <si>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</si>
  <si>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</si>
  <si>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</si>
  <si>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</si>
  <si>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</si>
  <si>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</si>
  <si>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</si>
  <si>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</si>
  <si>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</si>
  <si>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</si>
  <si>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</si>
  <si>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</si>
  <si>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</si>
  <si>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</si>
  <si>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</si>
  <si>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</si>
  <si>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</si>
  <si>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</si>
  <si>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</si>
  <si>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</si>
  <si>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</si>
  <si>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</si>
  <si>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</si>
  <si>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</si>
  <si>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</si>
  <si>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</si>
  <si>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</si>
  <si>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</si>
  <si>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</si>
  <si>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</si>
  <si>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</si>
  <si>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</si>
  <si>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</si>
  <si>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</si>
  <si>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</si>
  <si>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</si>
  <si>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</si>
  <si>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</si>
  <si>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</si>
  <si>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</si>
  <si>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</si>
  <si>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</si>
  <si>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</si>
  <si>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</si>
  <si>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</si>
  <si>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</si>
  <si>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</si>
  <si>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</si>
  <si>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</si>
  <si>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</si>
  <si>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</si>
  <si>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</si>
  <si>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</si>
  <si>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</si>
  <si>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</si>
  <si>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</si>
  <si>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</si>
  <si>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</si>
  <si>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</si>
  <si>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</si>
  <si>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</si>
  <si>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</si>
  <si>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</si>
  <si>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</si>
  <si>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</si>
  <si>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</si>
  <si>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</si>
  <si>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</si>
  <si>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</si>
  <si>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</si>
  <si>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</si>
  <si>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</si>
  <si>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</si>
  <si>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</si>
  <si>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</si>
  <si>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</si>
  <si>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</si>
  <si>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</si>
  <si>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</si>
  <si>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</si>
  <si>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</si>
  <si>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</si>
  <si>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</si>
  <si>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</si>
  <si>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</si>
  <si>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</si>
  <si>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</si>
  <si>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</si>
  <si>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</si>
  <si>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</si>
  <si>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</si>
  <si>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</si>
  <si>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</si>
  <si>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</si>
  <si>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</si>
  <si>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</si>
  <si>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</si>
  <si>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</si>
  <si>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</si>
  <si>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</si>
  <si>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</si>
  <si>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</si>
  <si>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</si>
  <si>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</si>
  <si>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</si>
  <si>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</si>
  <si>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</si>
  <si>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</si>
  <si>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</si>
  <si>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</si>
  <si>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</si>
  <si>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</si>
  <si>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</si>
  <si>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</si>
  <si>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</si>
  <si>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</si>
  <si>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</si>
  <si>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</si>
  <si>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</si>
  <si>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</si>
  <si>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</si>
  <si>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</si>
  <si>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</si>
  <si>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</si>
  <si>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</si>
  <si>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</si>
  <si>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</si>
  <si>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</si>
  <si>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</si>
  <si>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</si>
  <si>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</si>
  <si>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</si>
  <si>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</si>
  <si>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</si>
  <si>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</si>
  <si>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</si>
  <si>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</si>
  <si>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</si>
  <si>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</si>
  <si>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</si>
  <si>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</si>
  <si>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</si>
  <si>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</si>
  <si>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</si>
  <si>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</si>
  <si>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</si>
  <si>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</si>
  <si>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</si>
  <si>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</si>
  <si>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</si>
  <si>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</si>
  <si>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</si>
  <si>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</si>
  <si>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</si>
  <si>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</si>
  <si>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</si>
  <si>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</si>
  <si>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</si>
  <si>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</si>
  <si>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</si>
  <si>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</si>
  <si>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</si>
  <si>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</si>
  <si>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</si>
  <si>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</si>
  <si>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</si>
  <si>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</si>
  <si>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</si>
  <si>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</si>
  <si>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</si>
  <si>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</si>
  <si>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</si>
  <si>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</si>
  <si>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</si>
  <si>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</si>
  <si>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</si>
  <si>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</si>
  <si>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</si>
  <si>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</si>
  <si>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</si>
  <si>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</si>
  <si>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</si>
  <si>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</si>
  <si>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</si>
  <si>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</si>
  <si>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</si>
  <si>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</si>
  <si>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</si>
  <si>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</si>
  <si>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</si>
  <si>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</si>
  <si>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</si>
  <si>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</si>
  <si>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</si>
  <si>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</si>
  <si>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</si>
  <si>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</si>
  <si>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</si>
  <si>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</si>
  <si>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</si>
  <si>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</si>
  <si>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</si>
  <si>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</si>
  <si>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</si>
  <si>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</si>
  <si>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</si>
  <si>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</si>
  <si>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</si>
  <si>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</si>
  <si>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</si>
  <si>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</si>
  <si>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</si>
  <si>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</si>
  <si>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</si>
  <si>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</si>
  <si>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</si>
  <si>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</si>
  <si>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</si>
  <si>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</si>
  <si>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</si>
  <si>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</si>
  <si>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</si>
  <si>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</si>
  <si>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</si>
  <si>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</si>
  <si>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</si>
  <si>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</si>
  <si>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</si>
  <si>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</si>
  <si>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</si>
  <si>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</si>
  <si>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</si>
  <si>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</si>
  <si>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</si>
  <si>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</si>
  <si>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</si>
  <si>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</si>
  <si>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</si>
  <si>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</si>
  <si>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</si>
  <si>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</si>
  <si>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</si>
  <si>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</si>
  <si>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</si>
  <si>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</si>
  <si>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</si>
  <si>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</si>
  <si>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</si>
  <si>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</si>
  <si>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</si>
  <si>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</si>
  <si>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</si>
  <si>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</si>
  <si>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</si>
  <si>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</si>
  <si>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</si>
  <si>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</si>
  <si>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</si>
  <si>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</si>
  <si>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</si>
  <si>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</si>
  <si>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</si>
  <si>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</si>
  <si>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</si>
  <si>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</si>
  <si>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</si>
  <si>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</si>
  <si>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</si>
  <si>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</si>
  <si>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</si>
  <si>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</si>
  <si>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</si>
  <si>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</si>
  <si>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</si>
  <si>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</si>
  <si>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</si>
  <si>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</si>
  <si>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</si>
  <si>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</si>
  <si>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</si>
  <si>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</si>
  <si>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</si>
  <si>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</si>
  <si>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</si>
  <si>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</si>
  <si>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</si>
  <si>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</si>
  <si>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</si>
  <si>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</si>
  <si>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</si>
  <si>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</si>
  <si>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</si>
  <si>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</si>
  <si>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</si>
  <si>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</si>
  <si>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</si>
  <si>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</si>
  <si>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</si>
  <si>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</si>
  <si>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</si>
  <si>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</si>
  <si>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</si>
  <si>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</si>
  <si>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</si>
  <si>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</si>
  <si>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</si>
  <si>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</si>
  <si>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</si>
  <si>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</si>
  <si>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</si>
  <si>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</si>
  <si>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</si>
  <si>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</si>
  <si>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</si>
  <si>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</si>
  <si>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</si>
  <si>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</si>
  <si>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</si>
  <si>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</si>
  <si>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</si>
  <si>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</si>
  <si>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</si>
  <si>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</si>
  <si>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</si>
  <si>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</si>
  <si>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</si>
  <si>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</si>
  <si>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</si>
  <si>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</si>
  <si>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</si>
  <si>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</si>
  <si>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</si>
  <si>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</si>
  <si>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</si>
  <si>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</si>
  <si>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</si>
  <si>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</si>
  <si>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</si>
  <si>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</si>
  <si>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</si>
  <si>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</si>
  <si>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</si>
  <si>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</si>
  <si>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</si>
  <si>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</si>
  <si>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</si>
  <si>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</si>
  <si>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</si>
  <si>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</si>
  <si>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</si>
  <si>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</si>
  <si>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</si>
  <si>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</si>
  <si>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</si>
  <si>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</si>
  <si>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</si>
  <si>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</si>
  <si>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</si>
  <si>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</si>
  <si>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</si>
  <si>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</si>
  <si>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</si>
  <si>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</si>
  <si>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</si>
  <si>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</si>
  <si>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</si>
  <si>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</si>
  <si>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</si>
  <si>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</si>
  <si>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</si>
  <si>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</si>
  <si>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</si>
  <si>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</si>
  <si>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</si>
  <si>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</si>
  <si>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</si>
  <si>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</si>
  <si>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</si>
  <si>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</si>
  <si>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</si>
  <si>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</si>
  <si>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</si>
  <si>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</si>
  <si>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</si>
  <si>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</si>
  <si>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</si>
  <si>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</si>
  <si>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</si>
  <si>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</si>
  <si>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</si>
  <si>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</si>
  <si>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</si>
  <si>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</si>
  <si>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</si>
  <si>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</si>
  <si>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</si>
  <si>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</si>
  <si>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</si>
  <si>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</si>
  <si>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</si>
  <si>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</si>
  <si>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</si>
  <si>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</si>
  <si>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</si>
  <si>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</si>
  <si>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</si>
  <si>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</si>
  <si>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</si>
  <si>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</si>
  <si>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</si>
  <si>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</si>
  <si>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</si>
  <si>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</si>
  <si>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</si>
  <si>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</si>
  <si>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</si>
  <si>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</si>
  <si>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</si>
  <si>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</si>
  <si>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</si>
  <si>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</si>
  <si>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</si>
  <si>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</si>
  <si>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</si>
  <si>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</si>
  <si>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</si>
  <si>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</si>
  <si>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</si>
  <si>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</si>
  <si>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</si>
  <si>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</si>
  <si>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</si>
  <si>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</si>
  <si>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</si>
  <si>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</si>
  <si>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</si>
  <si>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</si>
  <si>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</si>
  <si>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</si>
  <si>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</si>
  <si>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</si>
  <si>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</si>
  <si>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</si>
  <si>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</si>
  <si>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</si>
  <si>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</si>
  <si>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</si>
  <si>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</si>
  <si>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</si>
  <si>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</si>
  <si>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</si>
  <si>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</si>
  <si>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</si>
  <si>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</si>
  <si>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</si>
  <si>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</si>
  <si>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</si>
  <si>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</si>
  <si>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</si>
  <si>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</si>
  <si>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</si>
  <si>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</si>
  <si>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</si>
  <si>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</si>
  <si>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</si>
  <si>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</si>
  <si>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</si>
  <si>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</si>
  <si>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</si>
  <si>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</si>
  <si>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</si>
  <si>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</si>
  <si>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</si>
  <si>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</si>
  <si>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</si>
  <si>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</si>
  <si>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</si>
  <si>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</si>
  <si>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</si>
  <si>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</si>
  <si>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</si>
  <si>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</si>
  <si>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</si>
  <si>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</si>
  <si>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</si>
  <si>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</si>
  <si>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</si>
  <si>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</si>
  <si>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</si>
  <si>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</si>
  <si>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</si>
  <si>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</si>
  <si>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</si>
  <si>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</si>
  <si>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</si>
  <si>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</si>
  <si>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</si>
  <si>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</si>
  <si>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</si>
  <si>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</si>
  <si>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</si>
  <si>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</si>
  <si>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</si>
  <si>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</si>
  <si>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</si>
  <si>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</si>
  <si>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</si>
  <si>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</si>
  <si>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</si>
  <si>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</si>
  <si>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</si>
  <si>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</si>
  <si>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</si>
  <si>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</si>
  <si>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</si>
  <si>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</si>
  <si>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</si>
  <si>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</si>
  <si>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</si>
  <si>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</si>
  <si>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</si>
  <si>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</si>
  <si>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</si>
  <si>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</si>
  <si>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</si>
  <si>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</si>
  <si>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</si>
  <si>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</si>
  <si>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</si>
  <si>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</si>
  <si>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</si>
  <si>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</si>
  <si>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</si>
  <si>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</si>
  <si>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</si>
  <si>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</si>
  <si>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</si>
  <si>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</si>
  <si>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</si>
  <si>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</si>
  <si>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</si>
  <si>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</si>
  <si>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</si>
  <si>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</si>
  <si>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</si>
  <si>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</si>
  <si>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</si>
  <si>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</si>
  <si>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</si>
  <si>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</si>
  <si>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</si>
  <si>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</si>
  <si>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</si>
  <si>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</si>
  <si>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</si>
  <si>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</si>
  <si>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</si>
  <si>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</si>
  <si>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</si>
  <si>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</si>
  <si>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</si>
  <si>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</si>
  <si>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</si>
  <si>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</si>
  <si>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</si>
  <si>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</si>
  <si>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</si>
  <si>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</si>
  <si>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</si>
  <si>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</si>
  <si>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</si>
  <si>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</si>
  <si>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</si>
  <si>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</si>
  <si>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</si>
  <si>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</si>
  <si>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</si>
  <si>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</si>
  <si>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</si>
  <si>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</si>
  <si>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</si>
  <si>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</si>
  <si>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</si>
  <si>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</si>
  <si>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</si>
  <si>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</si>
  <si>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</si>
  <si>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</si>
  <si>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</si>
  <si>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</si>
  <si>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</si>
  <si>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</si>
  <si>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</si>
  <si>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</si>
  <si>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</si>
  <si>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</si>
  <si>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</si>
  <si>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</si>
  <si>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</si>
  <si>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</si>
  <si>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</si>
  <si>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</si>
  <si>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</si>
  <si>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</si>
  <si>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</si>
  <si>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</si>
  <si>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</si>
  <si>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</si>
  <si>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</si>
  <si>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</si>
  <si>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</si>
  <si>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</si>
  <si>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</si>
  <si>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</si>
  <si>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</si>
  <si>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</si>
  <si>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</si>
  <si>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</si>
  <si>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</si>
  <si>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</si>
  <si>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</si>
  <si>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</si>
  <si>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</si>
  <si>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</si>
  <si>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</si>
  <si>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</si>
  <si>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</si>
  <si>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</si>
  <si>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</si>
  <si>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</si>
  <si>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</si>
  <si>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</si>
  <si>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</si>
  <si>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</si>
  <si>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</si>
  <si>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</si>
  <si>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</si>
  <si>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</si>
  <si>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</si>
  <si>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</si>
  <si>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</si>
  <si>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</si>
  <si>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</si>
  <si>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</si>
  <si>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</si>
  <si>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</si>
  <si>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</si>
  <si>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</si>
  <si>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</si>
  <si>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</si>
  <si>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</si>
  <si>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</si>
  <si>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</si>
  <si>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</si>
  <si>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</si>
  <si>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</si>
  <si>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</si>
  <si>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</si>
  <si>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</si>
  <si>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</si>
  <si>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</si>
  <si>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</si>
  <si>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</si>
  <si>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</si>
  <si>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</si>
  <si>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</si>
  <si>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</si>
  <si>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</si>
  <si>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</si>
  <si>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</si>
  <si>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</si>
  <si>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</si>
  <si>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</si>
  <si>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</si>
  <si>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</si>
  <si>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</si>
  <si>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</si>
  <si>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</si>
  <si>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</si>
  <si>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</si>
  <si>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</si>
  <si>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</si>
  <si>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</si>
  <si>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</si>
  <si>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</si>
  <si>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</si>
  <si>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</si>
  <si>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</si>
  <si>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</si>
  <si>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</si>
  <si>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</si>
  <si>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</si>
  <si>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</si>
  <si>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</si>
  <si>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</si>
  <si>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</si>
  <si>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</si>
  <si>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</si>
  <si>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</si>
  <si>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</si>
  <si>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</si>
  <si>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</si>
  <si>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</si>
  <si>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</si>
  <si>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</si>
  <si>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</si>
  <si>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</si>
  <si>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</si>
  <si>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</si>
  <si>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</si>
  <si>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</si>
  <si>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</si>
  <si>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</si>
  <si>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</si>
  <si>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</si>
  <si>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</si>
  <si>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</si>
  <si>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</si>
  <si>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</si>
  <si>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</si>
  <si>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</si>
  <si>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</si>
  <si>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</si>
  <si>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</si>
  <si>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</si>
  <si>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</si>
  <si>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</si>
  <si>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</si>
  <si>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</si>
  <si>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</si>
  <si>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</si>
  <si>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</si>
  <si>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</si>
  <si>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</si>
  <si>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</si>
  <si>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</si>
  <si>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</si>
  <si>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</si>
  <si>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</si>
  <si>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</si>
  <si>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</si>
  <si>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</si>
  <si>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</si>
  <si>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</si>
  <si>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</si>
  <si>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</si>
  <si>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</si>
  <si>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</si>
  <si>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</si>
  <si>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</si>
  <si>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</si>
  <si>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</si>
  <si>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</si>
  <si>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</si>
  <si>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</si>
  <si>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</si>
  <si>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</si>
  <si>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</si>
  <si>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</si>
  <si>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</si>
  <si>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</si>
  <si>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</si>
  <si>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</si>
  <si>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</si>
  <si>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</si>
  <si>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</si>
  <si>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</si>
  <si>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</si>
  <si>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</si>
  <si>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</si>
  <si>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</si>
  <si>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</si>
  <si>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</si>
  <si>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</si>
  <si>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</si>
  <si>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</si>
  <si>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</si>
  <si>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</si>
  <si>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</si>
  <si>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</si>
  <si>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</si>
  <si>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</si>
  <si>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</si>
  <si>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</si>
  <si>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</si>
  <si>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</si>
  <si>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</si>
  <si>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</si>
  <si>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</si>
  <si>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</si>
  <si>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</si>
  <si>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</si>
  <si>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</si>
  <si>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</si>
  <si>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</si>
  <si>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</si>
  <si>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</si>
  <si>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</si>
  <si>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</si>
  <si>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</si>
  <si>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</si>
  <si>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</si>
  <si>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</si>
  <si>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</si>
  <si>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</si>
  <si>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</si>
  <si>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</si>
  <si>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</si>
  <si>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</si>
  <si>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</si>
  <si>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</si>
  <si>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</si>
  <si>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</si>
  <si>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</si>
  <si>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</si>
  <si>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</si>
  <si>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</si>
  <si>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</si>
  <si>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</si>
  <si>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</si>
  <si>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</si>
  <si>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</si>
  <si>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</si>
  <si>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</si>
  <si>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</si>
  <si>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</si>
  <si>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</si>
  <si>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</si>
  <si>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</si>
  <si>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</si>
  <si>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</si>
  <si>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</si>
  <si>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</si>
  <si>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</si>
  <si>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</si>
  <si>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</si>
  <si>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</si>
  <si>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</si>
  <si>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</si>
  <si>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</si>
  <si>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</si>
  <si>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</si>
  <si>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</si>
  <si>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</si>
  <si>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</si>
  <si>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</si>
  <si>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</si>
  <si>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</si>
  <si>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</si>
  <si>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</si>
  <si>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</si>
  <si>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</si>
  <si>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</si>
  <si>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</si>
  <si>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</si>
  <si>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</si>
  <si>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</si>
  <si>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</si>
  <si>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</si>
  <si>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</si>
  <si>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</si>
  <si>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</si>
  <si>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</si>
  <si>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</si>
  <si>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</si>
  <si>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</si>
  <si>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</si>
  <si>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</si>
  <si>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</si>
  <si>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</si>
  <si>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</si>
  <si>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</si>
  <si>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</si>
  <si>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</si>
  <si>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</si>
  <si>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</si>
  <si>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</si>
  <si>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</si>
  <si>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</si>
  <si>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</si>
  <si>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</si>
  <si>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</si>
  <si>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</si>
  <si>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</si>
  <si>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</si>
  <si>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</si>
  <si>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</si>
  <si>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</si>
  <si>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</si>
  <si>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</si>
  <si>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</si>
  <si>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</si>
  <si>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</si>
  <si>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</si>
  <si>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</si>
  <si>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</si>
  <si>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</si>
  <si>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</si>
  <si>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</si>
  <si>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</si>
  <si>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</si>
  <si>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</si>
  <si>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</si>
  <si>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</si>
  <si>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</si>
  <si>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</si>
  <si>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</si>
  <si>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</si>
  <si>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</si>
  <si>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</si>
  <si>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</si>
  <si>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</si>
  <si>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</si>
  <si>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</si>
  <si>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</si>
  <si>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</si>
  <si>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</si>
  <si>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</si>
  <si>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</si>
  <si>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</si>
  <si>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</si>
  <si>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</si>
  <si>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</si>
  <si>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</si>
  <si>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</si>
  <si>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</si>
  <si>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</si>
  <si>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</si>
  <si>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</si>
  <si>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</si>
  <si>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</si>
  <si>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</si>
  <si>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</si>
  <si>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</si>
  <si>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</si>
  <si>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</si>
  <si>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</si>
  <si>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</si>
  <si>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</si>
  <si>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</si>
  <si>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</si>
  <si>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</si>
  <si>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</si>
  <si>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</si>
  <si>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</si>
  <si>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</si>
  <si>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</si>
  <si>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</si>
  <si>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</si>
  <si>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</si>
  <si>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</si>
  <si>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</si>
  <si>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</si>
  <si>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</si>
  <si>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</si>
  <si>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</si>
  <si>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</si>
  <si>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</si>
  <si>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</si>
  <si>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</si>
  <si>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</si>
  <si>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</si>
  <si>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</si>
  <si>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</si>
  <si>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</si>
  <si>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</si>
  <si>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</si>
  <si>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</si>
  <si>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</si>
  <si>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</si>
  <si>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</si>
  <si>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</si>
  <si>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</si>
  <si>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</si>
  <si>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</si>
  <si>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</si>
  <si>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</si>
  <si>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</si>
  <si>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</si>
  <si>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</si>
  <si>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</si>
  <si>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</si>
  <si>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</si>
  <si>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</si>
  <si>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</si>
  <si>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</si>
  <si>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</si>
  <si>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</si>
  <si>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</si>
  <si>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</si>
  <si>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</si>
  <si>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</si>
  <si>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</si>
  <si>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</si>
  <si>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</si>
  <si>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</si>
  <si>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</si>
  <si>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</si>
  <si>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</si>
  <si>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</si>
  <si>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</si>
  <si>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</si>
  <si>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</si>
  <si>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</si>
  <si>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</si>
  <si>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</si>
  <si>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</si>
  <si>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</si>
  <si>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</si>
  <si>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</si>
  <si>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</si>
  <si>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</si>
  <si>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</si>
  <si>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</si>
  <si>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</si>
  <si>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</si>
  <si>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</si>
  <si>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</si>
  <si>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</si>
  <si>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</si>
  <si>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</si>
  <si>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</si>
  <si>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</si>
  <si>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</si>
  <si>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</si>
  <si>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</si>
  <si>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</si>
  <si>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</si>
  <si>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</si>
  <si>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</si>
  <si>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</si>
  <si>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</si>
  <si>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</si>
  <si>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</si>
  <si>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</si>
  <si>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</si>
  <si>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</si>
  <si>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</si>
  <si>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</si>
  <si>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</si>
  <si>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</si>
  <si>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</si>
  <si>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</si>
  <si>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</si>
  <si>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</si>
  <si>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</si>
  <si>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</si>
  <si>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</si>
  <si>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</si>
  <si>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</si>
  <si>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</si>
  <si>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</si>
  <si>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</si>
  <si>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</si>
  <si>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</si>
  <si>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</si>
  <si>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</si>
  <si>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</si>
  <si>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</si>
  <si>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</si>
  <si>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</si>
  <si>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</si>
  <si>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</si>
  <si>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</si>
  <si>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</si>
  <si>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</si>
  <si>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</si>
  <si>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</si>
  <si>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</si>
  <si>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</si>
  <si>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</si>
  <si>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</si>
  <si>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</si>
  <si>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</si>
  <si>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</si>
  <si>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</si>
  <si>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</si>
  <si>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</si>
  <si>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</si>
  <si>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</si>
  <si>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</si>
  <si>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</si>
  <si>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</si>
  <si>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</si>
  <si>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</si>
  <si>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</si>
  <si>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</si>
  <si>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</si>
  <si>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</si>
  <si>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</si>
  <si>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</si>
  <si>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</si>
  <si>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</si>
  <si>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</si>
  <si>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</si>
  <si>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</si>
  <si>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</si>
  <si>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</si>
  <si>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</si>
  <si>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</si>
  <si>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</si>
  <si>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</si>
  <si>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</si>
  <si>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</si>
  <si>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</si>
  <si>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</si>
  <si>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</si>
  <si>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</si>
  <si>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</si>
  <si>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</si>
  <si>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</si>
  <si>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</si>
  <si>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</si>
  <si>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</si>
  <si>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</si>
  <si>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</si>
  <si>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</si>
  <si>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</si>
  <si>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</si>
  <si>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</si>
  <si>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</si>
  <si>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</si>
  <si>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</si>
  <si>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</si>
  <si>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</si>
  <si>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</si>
  <si>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</si>
  <si>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</si>
  <si>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</si>
  <si>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</si>
  <si>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</si>
  <si>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</si>
  <si>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</si>
  <si>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</si>
  <si>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</si>
  <si>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</si>
  <si>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</si>
  <si>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</si>
  <si>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</si>
  <si>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</si>
  <si>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</si>
  <si>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</si>
  <si>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</si>
  <si>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</si>
  <si>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</si>
  <si>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</si>
  <si>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</si>
  <si>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</si>
  <si>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</si>
  <si>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</si>
  <si>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</si>
  <si>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</si>
  <si>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</si>
  <si>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</si>
  <si>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</si>
  <si>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</si>
  <si>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</si>
  <si>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</si>
  <si>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</si>
  <si>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</si>
  <si>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</si>
  <si>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</si>
  <si>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</si>
  <si>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</si>
  <si>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</si>
  <si>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</si>
  <si>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</si>
  <si>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</si>
  <si>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</si>
  <si>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</si>
  <si>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</si>
  <si>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</si>
  <si>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</si>
  <si>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</si>
  <si>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</si>
  <si>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</si>
  <si>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</si>
  <si>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</si>
  <si>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</si>
  <si>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</si>
  <si>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</si>
  <si>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</si>
  <si>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</si>
  <si>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</si>
  <si>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</si>
  <si>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</si>
  <si>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</si>
  <si>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</si>
  <si>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</si>
  <si>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</si>
  <si>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</si>
  <si>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</si>
  <si>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</si>
  <si>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</si>
  <si>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</si>
  <si>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</si>
  <si>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</si>
  <si>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</si>
  <si>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</si>
  <si>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</si>
  <si>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</si>
  <si>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</si>
  <si>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</si>
  <si>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</si>
  <si>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</si>
  <si>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</si>
  <si>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</si>
  <si>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</si>
  <si>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</si>
  <si>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</si>
  <si>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</si>
  <si>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</si>
  <si>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</si>
  <si>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</si>
  <si>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</si>
  <si>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</si>
  <si>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</si>
  <si>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</si>
  <si>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</si>
  <si>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</si>
  <si>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</si>
  <si>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</si>
  <si>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</si>
  <si>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</si>
  <si>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</si>
  <si>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</si>
  <si>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</si>
  <si>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</si>
  <si>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</si>
  <si>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</si>
  <si>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</si>
  <si>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</si>
  <si>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</si>
  <si>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</si>
  <si>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</si>
  <si>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</si>
  <si>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</si>
  <si>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</si>
  <si>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</si>
  <si>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</si>
  <si>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</si>
  <si>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</si>
  <si>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</si>
  <si>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</si>
  <si>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</si>
  <si>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</si>
  <si>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</si>
  <si>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</si>
  <si>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</si>
  <si>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</si>
  <si>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</si>
  <si>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</si>
  <si>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</si>
  <si>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</si>
  <si>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</si>
  <si>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</si>
  <si>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</si>
  <si>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</si>
  <si>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</si>
  <si>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</si>
  <si>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</si>
  <si>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</si>
  <si>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</si>
  <si>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</si>
  <si>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</si>
  <si>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</si>
  <si>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</si>
  <si>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</si>
  <si>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</si>
  <si>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</si>
  <si>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</si>
  <si>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</si>
  <si>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</si>
  <si>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</si>
  <si>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</si>
  <si>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</si>
  <si>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</si>
  <si>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</si>
  <si>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</si>
  <si>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</si>
  <si>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</si>
  <si>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</si>
  <si>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</si>
  <si>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</si>
  <si>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</si>
  <si>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</si>
  <si>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</si>
  <si>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</si>
  <si>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</si>
  <si>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</si>
  <si>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</si>
  <si>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</si>
  <si>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</si>
  <si>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</si>
  <si>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</si>
  <si>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</si>
  <si>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</si>
  <si>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</si>
  <si>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</si>
  <si>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</si>
  <si>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</si>
  <si>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</si>
  <si>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</si>
  <si>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</si>
  <si>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</si>
  <si>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</si>
  <si>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</si>
  <si>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</si>
  <si>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</si>
  <si>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</si>
  <si>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</si>
  <si>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</si>
  <si>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</si>
  <si>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</si>
  <si>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</si>
  <si>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</si>
  <si>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</si>
  <si>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</si>
  <si>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</si>
  <si>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</si>
  <si>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</si>
  <si>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</si>
  <si>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</si>
  <si>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</si>
  <si>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</si>
  <si>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</si>
  <si>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</si>
  <si>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</si>
  <si>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</si>
  <si>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</si>
  <si>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</si>
  <si>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</si>
  <si>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</si>
  <si>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</si>
  <si>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</si>
  <si>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</si>
  <si>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</si>
  <si>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</si>
  <si>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</si>
  <si>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</si>
  <si>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</si>
  <si>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</si>
  <si>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</si>
  <si>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</si>
  <si>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</si>
  <si>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</si>
  <si>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</si>
  <si>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</si>
  <si>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</si>
  <si>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</si>
  <si>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</si>
  <si>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</si>
  <si>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</si>
  <si>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</si>
  <si>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</si>
  <si>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</si>
  <si>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</si>
  <si>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</si>
  <si>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</si>
  <si>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</si>
  <si>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</si>
  <si>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</si>
  <si>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</si>
  <si>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</si>
  <si>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</si>
  <si>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</si>
  <si>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</si>
  <si>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</si>
  <si>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</si>
  <si>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</si>
  <si>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</si>
  <si>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</si>
  <si>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</si>
  <si>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</si>
  <si>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</si>
  <si>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</si>
  <si>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</si>
  <si>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</si>
  <si>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</si>
  <si>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</si>
  <si>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</si>
  <si>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</si>
  <si>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SOKOLOVAC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</si>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</sst>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1354889.7500000002</v>
      </c>
      <c r="D2" s="7">
        <f>'PR-RAS'!E6</f>
        <v>1448231.07</v>
      </c>
      <c r="E2" s="7">
        <v>0</v>
      </c>
      <c r="F2" s="7">
        <v>0</v>
      </c>
      <c r="G2" s="8">
        <f t="shared" ref="G2:G274" si="0">(B2/1000)*(C2*1+D2*2)</f>
        <v>4251.3518900000008</v>
      </c>
      <c r="H2" s="8">
        <f t="shared" ref="H2:H274" si="1">ABS(C2-ROUND(C2,0))+ABS(D2-ROUND(D2,0))</f>
        <v>0.31999999983236194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1263464.1800000002</v>
      </c>
      <c r="D45" s="2">
        <f>'PR-RAS'!E49</f>
        <v>1340655.4099999999</v>
      </c>
      <c r="E45" s="2">
        <v>0</v>
      </c>
      <c r="F45" s="2">
        <v>0</v>
      </c>
      <c r="G45" s="3">
        <f t="shared" si="0"/>
        <v>173570.09999999998</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1244314.1200000001</v>
      </c>
      <c r="D64" s="2">
        <f>'PR-RAS'!E68</f>
        <v>1319092.49</v>
      </c>
      <c r="E64" s="2">
        <v>0</v>
      </c>
      <c r="F64" s="2">
        <v>0</v>
      </c>
      <c r="G64" s="3">
        <f t="shared" si="0"/>
        <v>244597.44330000001</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1243345.3700000001</v>
      </c>
      <c r="D65" s="2">
        <f>'PR-RAS'!E69</f>
        <v>1318600.48</v>
      </c>
      <c r="E65" s="2">
        <v>0</v>
      </c>
      <c r="F65" s="2">
        <v>0</v>
      </c>
      <c r="G65" s="3">
        <f t="shared" si="0"/>
        <v>248354.96512000001</v>
      </c>
      <c r="H65" s="3">
        <f t="shared" si="1"/>
        <v>0.85000000009313226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968.75</v>
      </c>
      <c r="D66" s="2">
        <f>'PR-RAS'!E70</f>
        <v>492.01</v>
      </c>
      <c r="E66" s="2">
        <v>0</v>
      </c>
      <c r="F66" s="2">
        <v>0</v>
      </c>
      <c r="G66" s="3">
        <f t="shared" si="0"/>
        <v>126.93005000000001</v>
      </c>
      <c r="H66" s="3">
        <f t="shared" si="1"/>
        <v>0.25999999999999091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19150.060000000001</v>
      </c>
      <c r="D73" s="2">
        <f>'PR-RAS'!E77</f>
        <v>21562.92</v>
      </c>
      <c r="E73" s="2">
        <v>0</v>
      </c>
      <c r="F73" s="2">
        <v>0</v>
      </c>
      <c r="G73" s="3">
        <f t="shared" si="0"/>
        <v>4483.8647999999994</v>
      </c>
      <c r="H73" s="3">
        <f t="shared" si="1"/>
        <v>0.1400000000030559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19150.060000000001</v>
      </c>
      <c r="D76" s="2">
        <f>'PR-RAS'!E80</f>
        <v>21562.92</v>
      </c>
      <c r="E76" s="2">
        <v>0</v>
      </c>
      <c r="F76" s="2">
        <v>0</v>
      </c>
      <c r="G76" s="3">
        <f t="shared" si="0"/>
        <v>4670.6924999999992</v>
      </c>
      <c r="H76" s="3">
        <f t="shared" si="1"/>
        <v>0.1400000000030559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4609.3599999999997</v>
      </c>
      <c r="D102" s="2">
        <f>'PR-RAS'!E106</f>
        <v>4557.3599999999997</v>
      </c>
      <c r="E102" s="2">
        <v>0</v>
      </c>
      <c r="F102" s="2">
        <v>0</v>
      </c>
      <c r="G102" s="3">
        <f t="shared" si="0"/>
        <v>1386.1320799999999</v>
      </c>
      <c r="H102" s="3">
        <f t="shared" si="1"/>
        <v>0.71999999999934516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4609.3599999999997</v>
      </c>
      <c r="D108" s="2">
        <f>'PR-RAS'!E112</f>
        <v>4557.3599999999997</v>
      </c>
      <c r="E108" s="2">
        <v>0</v>
      </c>
      <c r="F108" s="2">
        <v>0</v>
      </c>
      <c r="G108" s="3">
        <f t="shared" si="0"/>
        <v>1468.4765599999998</v>
      </c>
      <c r="H108" s="3">
        <f t="shared" si="1"/>
        <v>0.71999999999934516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4609.3599999999997</v>
      </c>
      <c r="D113" s="2">
        <f>'PR-RAS'!E117</f>
        <v>4557.3599999999997</v>
      </c>
      <c r="E113" s="2">
        <v>0</v>
      </c>
      <c r="F113" s="2">
        <v>0</v>
      </c>
      <c r="G113" s="3">
        <f t="shared" si="0"/>
        <v>1537.0969599999999</v>
      </c>
      <c r="H113" s="3">
        <f t="shared" si="1"/>
        <v>0.71999999999934516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1391.7399999999998</v>
      </c>
      <c r="D121" s="2">
        <f>'PR-RAS'!E125</f>
        <v>3155.07</v>
      </c>
      <c r="E121" s="2">
        <v>0</v>
      </c>
      <c r="F121" s="2">
        <v>0</v>
      </c>
      <c r="G121" s="3">
        <f t="shared" si="0"/>
        <v>924.22559999999999</v>
      </c>
      <c r="H121" s="3">
        <f t="shared" si="1"/>
        <v>0.33000000000038199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737.68</v>
      </c>
      <c r="D122" s="2">
        <f>'PR-RAS'!E126</f>
        <v>2067.7600000000002</v>
      </c>
      <c r="E122" s="2">
        <v>0</v>
      </c>
      <c r="F122" s="2">
        <v>0</v>
      </c>
      <c r="G122" s="3">
        <f t="shared" si="0"/>
        <v>589.6572000000001</v>
      </c>
      <c r="H122" s="3">
        <f t="shared" si="1"/>
        <v>0.55999999999983174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106.02</v>
      </c>
      <c r="D123" s="2">
        <f>'PR-RAS'!E127</f>
        <v>955.62</v>
      </c>
      <c r="E123" s="2">
        <v>0</v>
      </c>
      <c r="F123" s="2">
        <v>0</v>
      </c>
      <c r="G123" s="3">
        <f t="shared" si="0"/>
        <v>246.10571999999999</v>
      </c>
      <c r="H123" s="3">
        <f t="shared" si="1"/>
        <v>0.39999999999999147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631.66</v>
      </c>
      <c r="D124" s="2">
        <f>'PR-RAS'!E128</f>
        <v>1112.1400000000001</v>
      </c>
      <c r="E124" s="2">
        <v>0</v>
      </c>
      <c r="F124" s="2">
        <v>0</v>
      </c>
      <c r="G124" s="3">
        <f t="shared" si="0"/>
        <v>351.28062</v>
      </c>
      <c r="H124" s="3">
        <f t="shared" si="1"/>
        <v>0.48000000000013188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654.05999999999995</v>
      </c>
      <c r="D125" s="2">
        <f>'PR-RAS'!E129</f>
        <v>1087.31</v>
      </c>
      <c r="E125" s="2">
        <v>0</v>
      </c>
      <c r="F125" s="2">
        <v>0</v>
      </c>
      <c r="G125" s="3">
        <f t="shared" si="0"/>
        <v>350.75631999999996</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654.05999999999995</v>
      </c>
      <c r="D126" s="2">
        <f>'PR-RAS'!E130</f>
        <v>1087.31</v>
      </c>
      <c r="E126" s="2">
        <v>0</v>
      </c>
      <c r="F126" s="2">
        <v>0</v>
      </c>
      <c r="G126" s="3">
        <f t="shared" si="0"/>
        <v>353.58499999999998</v>
      </c>
      <c r="H126" s="3">
        <f t="shared" si="1"/>
        <v>0.36999999999989086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85424.47</v>
      </c>
      <c r="D130" s="2">
        <f>'PR-RAS'!E134</f>
        <v>99863.23</v>
      </c>
      <c r="E130" s="2">
        <v>0</v>
      </c>
      <c r="F130" s="2">
        <v>0</v>
      </c>
      <c r="G130" s="3">
        <f t="shared" si="0"/>
        <v>36784.469969999998</v>
      </c>
      <c r="H130" s="3">
        <f t="shared" si="1"/>
        <v>0.69999999999708962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85424.47</v>
      </c>
      <c r="D131" s="2">
        <f>'PR-RAS'!E135</f>
        <v>99863.23</v>
      </c>
      <c r="E131" s="2">
        <v>0</v>
      </c>
      <c r="F131" s="2">
        <v>0</v>
      </c>
      <c r="G131" s="3">
        <f t="shared" si="0"/>
        <v>37069.620900000002</v>
      </c>
      <c r="H131" s="3">
        <f t="shared" si="1"/>
        <v>0.69999999999708962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68824.47</v>
      </c>
      <c r="D132" s="2">
        <f>'PR-RAS'!E136</f>
        <v>74821.23</v>
      </c>
      <c r="E132" s="2">
        <v>0</v>
      </c>
      <c r="F132" s="2">
        <v>0</v>
      </c>
      <c r="G132" s="3">
        <f t="shared" si="0"/>
        <v>28619.167829999999</v>
      </c>
      <c r="H132" s="3">
        <f t="shared" si="1"/>
        <v>0.69999999999708962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16600</v>
      </c>
      <c r="D133" s="2">
        <f>'PR-RAS'!E137</f>
        <v>25042</v>
      </c>
      <c r="E133" s="2">
        <v>0</v>
      </c>
      <c r="F133" s="2">
        <v>0</v>
      </c>
      <c r="G133" s="3">
        <f t="shared" si="0"/>
        <v>8802.2880000000005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1338947.27</v>
      </c>
      <c r="D148" s="2">
        <f>'PR-RAS'!E152</f>
        <v>1535586.5699999996</v>
      </c>
      <c r="E148" s="2">
        <v>0</v>
      </c>
      <c r="F148" s="2">
        <v>0</v>
      </c>
      <c r="G148" s="3">
        <f t="shared" si="0"/>
        <v>648287.7002699998</v>
      </c>
      <c r="H148" s="3">
        <f t="shared" si="1"/>
        <v>0.70000000041909516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1133393.17</v>
      </c>
      <c r="D149" s="2">
        <f>'PR-RAS'!E153</f>
        <v>1324161.1899999997</v>
      </c>
      <c r="E149" s="2">
        <v>0</v>
      </c>
      <c r="F149" s="2">
        <v>0</v>
      </c>
      <c r="G149" s="3">
        <f t="shared" si="0"/>
        <v>559693.90139999986</v>
      </c>
      <c r="H149" s="3">
        <f t="shared" si="1"/>
        <v>0.3599999996367842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934526.67</v>
      </c>
      <c r="D150" s="2">
        <f>'PR-RAS'!E154</f>
        <v>1097773.7599999998</v>
      </c>
      <c r="E150" s="2">
        <v>0</v>
      </c>
      <c r="F150" s="2">
        <v>0</v>
      </c>
      <c r="G150" s="3">
        <f t="shared" si="0"/>
        <v>466381.05430999992</v>
      </c>
      <c r="H150" s="3">
        <f t="shared" si="1"/>
        <v>0.5700000001816079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896162.27</v>
      </c>
      <c r="D151" s="2">
        <f>'PR-RAS'!E155</f>
        <v>1048006.2</v>
      </c>
      <c r="E151" s="2">
        <v>0</v>
      </c>
      <c r="F151" s="2">
        <v>0</v>
      </c>
      <c r="G151" s="3">
        <f t="shared" si="0"/>
        <v>448826.20049999998</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22623.22</v>
      </c>
      <c r="D153" s="2">
        <f>'PR-RAS'!E157</f>
        <v>27972.17</v>
      </c>
      <c r="E153" s="2">
        <v>0</v>
      </c>
      <c r="F153" s="2">
        <v>0</v>
      </c>
      <c r="G153" s="3">
        <f t="shared" si="0"/>
        <v>11942.269119999999</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15741.18</v>
      </c>
      <c r="D154" s="2">
        <f>'PR-RAS'!E158</f>
        <v>21795.39</v>
      </c>
      <c r="E154" s="2">
        <v>0</v>
      </c>
      <c r="F154" s="2">
        <v>0</v>
      </c>
      <c r="G154" s="3">
        <f t="shared" si="0"/>
        <v>9077.7898800000003</v>
      </c>
      <c r="H154" s="3">
        <f t="shared" si="1"/>
        <v>0.56999999999970896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44951.08</v>
      </c>
      <c r="D155" s="2">
        <f>'PR-RAS'!E159</f>
        <v>47736.7</v>
      </c>
      <c r="E155" s="2">
        <v>0</v>
      </c>
      <c r="F155" s="2">
        <v>0</v>
      </c>
      <c r="G155" s="3">
        <f t="shared" si="0"/>
        <v>21625.369919999997</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153915.42000000001</v>
      </c>
      <c r="D156" s="2">
        <f>'PR-RAS'!E160</f>
        <v>178650.73</v>
      </c>
      <c r="E156" s="2">
        <v>0</v>
      </c>
      <c r="F156" s="2">
        <v>0</v>
      </c>
      <c r="G156" s="3">
        <f t="shared" si="0"/>
        <v>79238.616399999999</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153915.42000000001</v>
      </c>
      <c r="D158" s="2">
        <f>'PR-RAS'!E162</f>
        <v>178650.73</v>
      </c>
      <c r="E158" s="2">
        <v>0</v>
      </c>
      <c r="F158" s="2">
        <v>0</v>
      </c>
      <c r="G158" s="3">
        <f t="shared" si="0"/>
        <v>80261.050159999999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177392.35000000003</v>
      </c>
      <c r="D160" s="2">
        <f>'PR-RAS'!E164</f>
        <v>181773.66</v>
      </c>
      <c r="E160" s="2">
        <v>0</v>
      </c>
      <c r="F160" s="2">
        <v>0</v>
      </c>
      <c r="G160" s="3">
        <f t="shared" si="0"/>
        <v>86009.407530000011</v>
      </c>
      <c r="H160" s="3">
        <f t="shared" si="1"/>
        <v>0.69000000003143214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56785.950000000004</v>
      </c>
      <c r="D161" s="2">
        <f>'PR-RAS'!E165</f>
        <v>59844.159999999996</v>
      </c>
      <c r="E161" s="2">
        <v>0</v>
      </c>
      <c r="F161" s="2">
        <v>0</v>
      </c>
      <c r="G161" s="3">
        <f t="shared" si="0"/>
        <v>28235.8832</v>
      </c>
      <c r="H161" s="3">
        <f t="shared" si="1"/>
        <v>0.20999999999185093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1373.4</v>
      </c>
      <c r="D162" s="2">
        <f>'PR-RAS'!E166</f>
        <v>2427.4499999999998</v>
      </c>
      <c r="E162" s="2">
        <v>0</v>
      </c>
      <c r="F162" s="2">
        <v>0</v>
      </c>
      <c r="G162" s="3">
        <f t="shared" si="0"/>
        <v>1002.7562999999999</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54478.65</v>
      </c>
      <c r="D163" s="2">
        <f>'PR-RAS'!E167</f>
        <v>56801.01</v>
      </c>
      <c r="E163" s="2">
        <v>0</v>
      </c>
      <c r="F163" s="2">
        <v>0</v>
      </c>
      <c r="G163" s="3">
        <f t="shared" si="0"/>
        <v>27229.068540000004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163</v>
      </c>
      <c r="D164" s="2">
        <f>'PR-RAS'!E168</f>
        <v>36.5</v>
      </c>
      <c r="E164" s="2">
        <v>0</v>
      </c>
      <c r="F164" s="2">
        <v>0</v>
      </c>
      <c r="G164" s="3">
        <f t="shared" si="0"/>
        <v>38.468000000000004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770.9</v>
      </c>
      <c r="D165" s="2">
        <f>'PR-RAS'!E169</f>
        <v>579.20000000000005</v>
      </c>
      <c r="E165" s="2">
        <v>0</v>
      </c>
      <c r="F165" s="2">
        <v>0</v>
      </c>
      <c r="G165" s="3">
        <f t="shared" si="0"/>
        <v>316.40520000000004</v>
      </c>
      <c r="H165" s="3">
        <f t="shared" si="1"/>
        <v>0.30000000000006821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80745.930000000022</v>
      </c>
      <c r="D166" s="2">
        <f>'PR-RAS'!E170</f>
        <v>80330.859999999986</v>
      </c>
      <c r="E166" s="2">
        <v>0</v>
      </c>
      <c r="F166" s="2">
        <v>0</v>
      </c>
      <c r="G166" s="3">
        <f t="shared" si="0"/>
        <v>39832.26225</v>
      </c>
      <c r="H166" s="3">
        <f t="shared" si="1"/>
        <v>0.20999999999185093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5199.3999999999996</v>
      </c>
      <c r="D167" s="2">
        <f>'PR-RAS'!E171</f>
        <v>4496.6000000000004</v>
      </c>
      <c r="E167" s="2">
        <v>0</v>
      </c>
      <c r="F167" s="2">
        <v>0</v>
      </c>
      <c r="G167" s="3">
        <f t="shared" si="0"/>
        <v>2355.9716000000003</v>
      </c>
      <c r="H167" s="3">
        <f t="shared" si="1"/>
        <v>0.7999999999992724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48379.76</v>
      </c>
      <c r="D168" s="2">
        <f>'PR-RAS'!E172</f>
        <v>46041.35</v>
      </c>
      <c r="E168" s="2">
        <v>0</v>
      </c>
      <c r="F168" s="2">
        <v>0</v>
      </c>
      <c r="G168" s="3">
        <f t="shared" si="0"/>
        <v>23457.230820000001</v>
      </c>
      <c r="H168" s="3">
        <f t="shared" si="1"/>
        <v>0.58999999999650754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24813.58</v>
      </c>
      <c r="D169" s="2">
        <f>'PR-RAS'!E173</f>
        <v>26474.82</v>
      </c>
      <c r="E169" s="2">
        <v>0</v>
      </c>
      <c r="F169" s="2">
        <v>0</v>
      </c>
      <c r="G169" s="3">
        <f t="shared" si="0"/>
        <v>13064.220960000001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1384.74</v>
      </c>
      <c r="D170" s="2">
        <f>'PR-RAS'!E174</f>
        <v>1608.61</v>
      </c>
      <c r="E170" s="2">
        <v>0</v>
      </c>
      <c r="F170" s="2">
        <v>0</v>
      </c>
      <c r="G170" s="3">
        <f t="shared" si="0"/>
        <v>777.73124000000007</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745.32</v>
      </c>
      <c r="D171" s="2">
        <f>'PR-RAS'!E175</f>
        <v>1513.48</v>
      </c>
      <c r="E171" s="2">
        <v>0</v>
      </c>
      <c r="F171" s="2">
        <v>0</v>
      </c>
      <c r="G171" s="3">
        <f t="shared" si="0"/>
        <v>641.28760000000011</v>
      </c>
      <c r="H171" s="3">
        <f t="shared" si="1"/>
        <v>0.80000000000006821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223.13</v>
      </c>
      <c r="D173" s="2">
        <f>'PR-RAS'!E177</f>
        <v>196</v>
      </c>
      <c r="E173" s="2">
        <v>0</v>
      </c>
      <c r="F173" s="2">
        <v>0</v>
      </c>
      <c r="G173" s="3">
        <f t="shared" si="0"/>
        <v>105.80235999999999</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30135.940000000002</v>
      </c>
      <c r="D174" s="2">
        <f>'PR-RAS'!E178</f>
        <v>33389.47</v>
      </c>
      <c r="E174" s="2">
        <v>0</v>
      </c>
      <c r="F174" s="2">
        <v>0</v>
      </c>
      <c r="G174" s="3">
        <f t="shared" si="0"/>
        <v>16766.274239999999</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3234.35</v>
      </c>
      <c r="D175" s="2">
        <f>'PR-RAS'!E179</f>
        <v>2612.12</v>
      </c>
      <c r="E175" s="2">
        <v>0</v>
      </c>
      <c r="F175" s="2">
        <v>0</v>
      </c>
      <c r="G175" s="3">
        <f t="shared" si="0"/>
        <v>1471.79466</v>
      </c>
      <c r="H175" s="3">
        <f t="shared" si="1"/>
        <v>0.46999999999979991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9145.82</v>
      </c>
      <c r="D176" s="2">
        <f>'PR-RAS'!E180</f>
        <v>10559.41</v>
      </c>
      <c r="E176" s="2">
        <v>0</v>
      </c>
      <c r="F176" s="2">
        <v>0</v>
      </c>
      <c r="G176" s="3">
        <f t="shared" si="0"/>
        <v>5296.3119999999999</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744.96</v>
      </c>
      <c r="D177" s="2">
        <f>'PR-RAS'!E181</f>
        <v>127.44</v>
      </c>
      <c r="E177" s="2">
        <v>0</v>
      </c>
      <c r="F177" s="2">
        <v>0</v>
      </c>
      <c r="G177" s="3">
        <f t="shared" si="0"/>
        <v>175.97183999999999</v>
      </c>
      <c r="H177" s="3">
        <f t="shared" si="1"/>
        <v>0.47999999999996135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5489.04</v>
      </c>
      <c r="D178" s="2">
        <f>'PR-RAS'!E182</f>
        <v>5121.51</v>
      </c>
      <c r="E178" s="2">
        <v>0</v>
      </c>
      <c r="F178" s="2">
        <v>0</v>
      </c>
      <c r="G178" s="3">
        <f t="shared" si="0"/>
        <v>2784.5746199999999</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4135.01</v>
      </c>
      <c r="D179" s="2">
        <f>'PR-RAS'!E183</f>
        <v>4169.66</v>
      </c>
      <c r="E179" s="2">
        <v>0</v>
      </c>
      <c r="F179" s="2">
        <v>0</v>
      </c>
      <c r="G179" s="3">
        <f t="shared" si="0"/>
        <v>2220.4307399999998</v>
      </c>
      <c r="H179" s="3">
        <f t="shared" si="1"/>
        <v>0.3500000000003638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2180.59</v>
      </c>
      <c r="D180" s="2">
        <f>'PR-RAS'!E184</f>
        <v>3310.26</v>
      </c>
      <c r="E180" s="2">
        <v>0</v>
      </c>
      <c r="F180" s="2">
        <v>0</v>
      </c>
      <c r="G180" s="3">
        <f t="shared" si="0"/>
        <v>1575.39869</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904.68</v>
      </c>
      <c r="D181" s="2">
        <f>'PR-RAS'!E185</f>
        <v>3111.08</v>
      </c>
      <c r="E181" s="2">
        <v>0</v>
      </c>
      <c r="F181" s="2">
        <v>0</v>
      </c>
      <c r="G181" s="3">
        <f t="shared" si="0"/>
        <v>1282.8312000000001</v>
      </c>
      <c r="H181" s="3">
        <f t="shared" si="1"/>
        <v>0.39999999999997726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2178.36</v>
      </c>
      <c r="D182" s="2">
        <f>'PR-RAS'!E186</f>
        <v>2303.36</v>
      </c>
      <c r="E182" s="2">
        <v>0</v>
      </c>
      <c r="F182" s="2">
        <v>0</v>
      </c>
      <c r="G182" s="3">
        <f t="shared" si="0"/>
        <v>1228.0994799999999</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2123.13</v>
      </c>
      <c r="D183" s="2">
        <f>'PR-RAS'!E187</f>
        <v>2074.63</v>
      </c>
      <c r="E183" s="2">
        <v>0</v>
      </c>
      <c r="F183" s="2">
        <v>0</v>
      </c>
      <c r="G183" s="3">
        <f t="shared" si="0"/>
        <v>1141.5749800000001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9724.5299999999988</v>
      </c>
      <c r="D190" s="2">
        <f>'PR-RAS'!E194</f>
        <v>8209.17</v>
      </c>
      <c r="E190" s="2">
        <v>0</v>
      </c>
      <c r="F190" s="2">
        <v>0</v>
      </c>
      <c r="G190" s="3">
        <f t="shared" si="0"/>
        <v>4941.0024299999995</v>
      </c>
      <c r="H190" s="3">
        <f t="shared" si="1"/>
        <v>0.64000000000123691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1447.79</v>
      </c>
      <c r="D192" s="2">
        <f>'PR-RAS'!E196</f>
        <v>1478.51</v>
      </c>
      <c r="E192" s="2">
        <v>0</v>
      </c>
      <c r="F192" s="2">
        <v>0</v>
      </c>
      <c r="G192" s="3">
        <f t="shared" si="0"/>
        <v>841.3187099999999</v>
      </c>
      <c r="H192" s="3">
        <f t="shared" si="1"/>
        <v>0.70000000000004547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3499.21</v>
      </c>
      <c r="D195" s="2">
        <f>'PR-RAS'!E199</f>
        <v>4022</v>
      </c>
      <c r="E195" s="2">
        <v>0</v>
      </c>
      <c r="F195" s="2">
        <v>0</v>
      </c>
      <c r="G195" s="3">
        <f t="shared" si="0"/>
        <v>2239.38274</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4614.4399999999996</v>
      </c>
      <c r="D197" s="2">
        <f>'PR-RAS'!E201</f>
        <v>2513.66</v>
      </c>
      <c r="E197" s="2">
        <v>0</v>
      </c>
      <c r="F197" s="2">
        <v>0</v>
      </c>
      <c r="G197" s="3">
        <f t="shared" si="0"/>
        <v>1889.7849599999997</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v>
      </c>
      <c r="D198" s="2">
        <f>'PR-RAS'!E202</f>
        <v>23</v>
      </c>
      <c r="E198" s="2">
        <v>0</v>
      </c>
      <c r="F198" s="2">
        <v>0</v>
      </c>
      <c r="G198" s="3">
        <f t="shared" si="0"/>
        <v>13.593</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v>
      </c>
      <c r="D212" s="2">
        <f>'PR-RAS'!E216</f>
        <v>23</v>
      </c>
      <c r="E212" s="2">
        <v>0</v>
      </c>
      <c r="F212" s="2">
        <v>0</v>
      </c>
      <c r="G212" s="3">
        <f t="shared" si="0"/>
        <v>14.558999999999999</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v>
      </c>
      <c r="D213" s="2">
        <f>'PR-RAS'!E217</f>
        <v>23</v>
      </c>
      <c r="E213" s="2">
        <v>0</v>
      </c>
      <c r="F213" s="2">
        <v>0</v>
      </c>
      <c r="G213" s="3">
        <f t="shared" si="0"/>
        <v>14.628</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86.73</v>
      </c>
      <c r="D226" s="2">
        <f>'PR-RAS'!E230</f>
        <v>110.5</v>
      </c>
      <c r="E226" s="2">
        <v>0</v>
      </c>
      <c r="F226" s="2">
        <v>0</v>
      </c>
      <c r="G226" s="3">
        <f t="shared" si="0"/>
        <v>69.239250000000013</v>
      </c>
      <c r="H226" s="3">
        <f t="shared" si="1"/>
        <v>0.76999999999999602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86.73</v>
      </c>
      <c r="D253" s="2">
        <f>'PR-RAS'!E257</f>
        <v>110.5</v>
      </c>
      <c r="E253" s="2">
        <v>0</v>
      </c>
      <c r="F253" s="2">
        <v>0</v>
      </c>
      <c r="G253" s="3">
        <f t="shared" si="0"/>
        <v>77.547960000000003</v>
      </c>
      <c r="H253" s="3">
        <f t="shared" si="1"/>
        <v>0.76999999999999602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86.73</v>
      </c>
      <c r="D254" s="2">
        <f>'PR-RAS'!E258</f>
        <v>110.5</v>
      </c>
      <c r="E254" s="2">
        <v>0</v>
      </c>
      <c r="F254" s="2">
        <v>0</v>
      </c>
      <c r="G254" s="3">
        <f t="shared" si="0"/>
        <v>77.85569000000001</v>
      </c>
      <c r="H254" s="3">
        <f t="shared" si="1"/>
        <v>0.76999999999999602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27674.02</v>
      </c>
      <c r="D258" s="2">
        <f>'PR-RAS'!E262</f>
        <v>29153.72</v>
      </c>
      <c r="E258" s="2">
        <v>0</v>
      </c>
      <c r="F258" s="2">
        <v>0</v>
      </c>
      <c r="G258" s="3">
        <f t="shared" si="0"/>
        <v>22097.235220000002</v>
      </c>
      <c r="H258" s="3">
        <f t="shared" si="1"/>
        <v>0.2999999999992724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27674.02</v>
      </c>
      <c r="D265" s="2">
        <f>'PR-RAS'!E269</f>
        <v>29153.72</v>
      </c>
      <c r="E265" s="2">
        <v>0</v>
      </c>
      <c r="F265" s="2">
        <v>0</v>
      </c>
      <c r="G265" s="3">
        <f t="shared" si="0"/>
        <v>22699.105440000003</v>
      </c>
      <c r="H265" s="3">
        <f t="shared" si="1"/>
        <v>0.2999999999992724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27674.02</v>
      </c>
      <c r="D267" s="2">
        <f>'PR-RAS'!E271</f>
        <v>29153.72</v>
      </c>
      <c r="E267" s="2">
        <v>0</v>
      </c>
      <c r="F267" s="2">
        <v>0</v>
      </c>
      <c r="G267" s="3">
        <f t="shared" si="0"/>
        <v>22871.068360000001</v>
      </c>
      <c r="H267" s="3">
        <f t="shared" si="1"/>
        <v>0.2999999999992724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378</v>
      </c>
      <c r="D269" s="2">
        <f>'PR-RAS'!E273</f>
        <v>364.5</v>
      </c>
      <c r="E269" s="2">
        <v>0</v>
      </c>
      <c r="F269" s="2">
        <v>0</v>
      </c>
      <c r="G269" s="3">
        <f t="shared" si="0"/>
        <v>296.67600000000004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378</v>
      </c>
      <c r="D270" s="2">
        <f>'PR-RAS'!E274</f>
        <v>364.5</v>
      </c>
      <c r="E270" s="2">
        <v>0</v>
      </c>
      <c r="F270" s="2">
        <v>0</v>
      </c>
      <c r="G270" s="3">
        <f t="shared" si="0"/>
        <v>297.78300000000002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378</v>
      </c>
      <c r="D272" s="2">
        <f>'PR-RAS'!E276</f>
        <v>364.5</v>
      </c>
      <c r="E272" s="2">
        <v>0</v>
      </c>
      <c r="F272" s="2">
        <v>0</v>
      </c>
      <c r="G272" s="3">
        <f t="shared" si="0"/>
        <v>299.99700000000001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1338947.27</v>
      </c>
      <c r="D295" s="2">
        <f>'PR-RAS'!E299</f>
        <v>1535586.5699999996</v>
      </c>
      <c r="E295" s="2">
        <v>0</v>
      </c>
      <c r="F295" s="2">
        <v>0</v>
      </c>
      <c r="G295" s="3">
        <f t="shared" si="12"/>
        <v>1296575.4005399996</v>
      </c>
      <c r="H295" s="3">
        <f t="shared" si="13"/>
        <v>0.70000000041909516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15942.480000000214</v>
      </c>
      <c r="D296" s="2">
        <f>'PR-RAS'!E300</f>
        <v>0</v>
      </c>
      <c r="E296" s="2">
        <v>0</v>
      </c>
      <c r="F296" s="2">
        <v>0</v>
      </c>
      <c r="G296" s="3">
        <f t="shared" si="12"/>
        <v>4703.031600000063</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87355.499999999534</v>
      </c>
      <c r="E297" s="2">
        <v>0</v>
      </c>
      <c r="F297" s="2">
        <v>0</v>
      </c>
      <c r="G297" s="3">
        <f t="shared" si="12"/>
        <v>51714.455999999722</v>
      </c>
      <c r="H297" s="3">
        <f t="shared" si="13"/>
        <v>0.49999999953433871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3477.18</v>
      </c>
      <c r="D299" s="2">
        <f>'PR-RAS'!E303</f>
        <v>5031.3100000000004</v>
      </c>
      <c r="E299" s="2">
        <v>0</v>
      </c>
      <c r="F299" s="2">
        <v>0</v>
      </c>
      <c r="G299" s="3">
        <f t="shared" si="12"/>
        <v>4034.8604</v>
      </c>
      <c r="H299" s="3">
        <f t="shared" si="13"/>
        <v>0.49000000000023647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1339.35</v>
      </c>
      <c r="D300" s="2">
        <f>'PR-RAS'!E304</f>
        <v>108294.21</v>
      </c>
      <c r="E300" s="2">
        <v>0</v>
      </c>
      <c r="F300" s="2">
        <v>0</v>
      </c>
      <c r="G300" s="3">
        <f t="shared" si="12"/>
        <v>65160.403230000004</v>
      </c>
      <c r="H300" s="3">
        <f t="shared" si="13"/>
        <v>0.56000000000631189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1288.81</v>
      </c>
      <c r="D301" s="2">
        <f>'PR-RAS'!E305</f>
        <v>1031.02</v>
      </c>
      <c r="E301" s="2">
        <v>0</v>
      </c>
      <c r="F301" s="2">
        <v>0</v>
      </c>
      <c r="G301" s="3">
        <f t="shared" si="12"/>
        <v>1005.2549999999999</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20.21</v>
      </c>
      <c r="D303" s="2">
        <f>'PR-RAS'!E308</f>
        <v>0</v>
      </c>
      <c r="E303" s="2">
        <v>0</v>
      </c>
      <c r="F303" s="2">
        <v>0</v>
      </c>
      <c r="G303" s="3">
        <f t="shared" si="12"/>
        <v>6.1034199999999998</v>
      </c>
      <c r="H303" s="3">
        <f t="shared" si="13"/>
        <v>0.21000000000000085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20.21</v>
      </c>
      <c r="D316" s="2">
        <f>'PR-RAS'!E321</f>
        <v>0</v>
      </c>
      <c r="E316" s="2">
        <v>0</v>
      </c>
      <c r="F316" s="2">
        <v>0</v>
      </c>
      <c r="G316" s="3">
        <f t="shared" si="12"/>
        <v>6.3661500000000002</v>
      </c>
      <c r="H316" s="3">
        <f t="shared" si="13"/>
        <v>0.21000000000000085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20.21</v>
      </c>
      <c r="D317" s="2">
        <f>'PR-RAS'!E322</f>
        <v>0</v>
      </c>
      <c r="E317" s="2">
        <v>0</v>
      </c>
      <c r="F317" s="2">
        <v>0</v>
      </c>
      <c r="G317" s="3">
        <f t="shared" si="12"/>
        <v>6.3863600000000007</v>
      </c>
      <c r="H317" s="3">
        <f t="shared" si="13"/>
        <v>0.21000000000000085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20.21</v>
      </c>
      <c r="D318" s="2">
        <f>'PR-RAS'!E323</f>
        <v>0</v>
      </c>
      <c r="E318" s="2">
        <v>0</v>
      </c>
      <c r="F318" s="2">
        <v>0</v>
      </c>
      <c r="G318" s="3">
        <f t="shared" si="12"/>
        <v>6.4065700000000003</v>
      </c>
      <c r="H318" s="3">
        <f t="shared" si="13"/>
        <v>0.21000000000000085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17569.259999999998</v>
      </c>
      <c r="D355" s="2">
        <f>'PR-RAS'!E360</f>
        <v>25536.98</v>
      </c>
      <c r="E355" s="2">
        <v>0</v>
      </c>
      <c r="F355" s="2">
        <v>0</v>
      </c>
      <c r="G355" s="3">
        <f t="shared" si="12"/>
        <v>24299.69988</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7569.2599999999993</v>
      </c>
      <c r="D368" s="2">
        <f>'PR-RAS'!E373</f>
        <v>11814.01</v>
      </c>
      <c r="E368" s="2">
        <v>0</v>
      </c>
      <c r="F368" s="2">
        <v>0</v>
      </c>
      <c r="G368" s="3">
        <f t="shared" si="12"/>
        <v>11449.401759999999</v>
      </c>
      <c r="H368" s="3">
        <f t="shared" si="13"/>
        <v>0.26999999999952706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5899.9999999999991</v>
      </c>
      <c r="D374" s="2">
        <f>'PR-RAS'!E379</f>
        <v>10620.04</v>
      </c>
      <c r="E374" s="2">
        <v>0</v>
      </c>
      <c r="F374" s="2">
        <v>0</v>
      </c>
      <c r="G374" s="3">
        <f t="shared" si="12"/>
        <v>10123.24984</v>
      </c>
      <c r="H374" s="3">
        <f t="shared" si="13"/>
        <v>4.000000000178261E-2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4126.4399999999996</v>
      </c>
      <c r="D375" s="2">
        <f>'PR-RAS'!E380</f>
        <v>2109.54</v>
      </c>
      <c r="E375" s="2">
        <v>0</v>
      </c>
      <c r="F375" s="2">
        <v>0</v>
      </c>
      <c r="G375" s="3">
        <f t="shared" si="12"/>
        <v>3121.2244800000003</v>
      </c>
      <c r="H375" s="3">
        <f t="shared" si="13"/>
        <v>0.8999999999996362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8510.5</v>
      </c>
      <c r="E377" s="2">
        <v>0</v>
      </c>
      <c r="F377" s="2">
        <v>0</v>
      </c>
      <c r="G377" s="3">
        <f t="shared" si="12"/>
        <v>6399.8959999999997</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344.4</v>
      </c>
      <c r="D380" s="2">
        <f>'PR-RAS'!E385</f>
        <v>0</v>
      </c>
      <c r="E380" s="2">
        <v>0</v>
      </c>
      <c r="F380" s="2">
        <v>0</v>
      </c>
      <c r="G380" s="3">
        <f t="shared" si="12"/>
        <v>130.52760000000001</v>
      </c>
      <c r="H380" s="3">
        <f t="shared" si="13"/>
        <v>0.39999999999997726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1429.16</v>
      </c>
      <c r="D381" s="2">
        <f>'PR-RAS'!E386</f>
        <v>0</v>
      </c>
      <c r="E381" s="2">
        <v>0</v>
      </c>
      <c r="F381" s="2">
        <v>0</v>
      </c>
      <c r="G381" s="3">
        <f t="shared" si="12"/>
        <v>543.08080000000007</v>
      </c>
      <c r="H381" s="3">
        <f t="shared" si="13"/>
        <v>0.16000000000008185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1669.26</v>
      </c>
      <c r="D388" s="2">
        <f>'PR-RAS'!E393</f>
        <v>1193.97</v>
      </c>
      <c r="E388" s="2">
        <v>0</v>
      </c>
      <c r="F388" s="2">
        <v>0</v>
      </c>
      <c r="G388" s="3">
        <f t="shared" si="12"/>
        <v>1570.1363999999999</v>
      </c>
      <c r="H388" s="3">
        <f t="shared" si="13"/>
        <v>0.28999999999996362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1669.26</v>
      </c>
      <c r="D389" s="2">
        <f>'PR-RAS'!E394</f>
        <v>1193.97</v>
      </c>
      <c r="E389" s="2">
        <v>0</v>
      </c>
      <c r="F389" s="2">
        <v>0</v>
      </c>
      <c r="G389" s="3">
        <f t="shared" si="12"/>
        <v>1574.1936000000001</v>
      </c>
      <c r="H389" s="3">
        <f t="shared" si="13"/>
        <v>0.28999999999996362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10000</v>
      </c>
      <c r="D407" s="2">
        <f>'PR-RAS'!E412</f>
        <v>13722.97</v>
      </c>
      <c r="E407" s="2">
        <v>0</v>
      </c>
      <c r="F407" s="2">
        <v>0</v>
      </c>
      <c r="G407" s="3">
        <f t="shared" si="12"/>
        <v>15203.051640000001</v>
      </c>
      <c r="H407" s="3">
        <f t="shared" si="13"/>
        <v>3.0000000000654836E-2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10000</v>
      </c>
      <c r="D408" s="2">
        <f>'PR-RAS'!E413</f>
        <v>13722.97</v>
      </c>
      <c r="E408" s="2">
        <v>0</v>
      </c>
      <c r="F408" s="2">
        <v>0</v>
      </c>
      <c r="G408" s="3">
        <f t="shared" si="12"/>
        <v>15240.497579999999</v>
      </c>
      <c r="H408" s="3">
        <f t="shared" si="13"/>
        <v>3.0000000000654836E-2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17549.05</v>
      </c>
      <c r="D413" s="2">
        <f>'PR-RAS'!E418</f>
        <v>25536.98</v>
      </c>
      <c r="E413" s="2">
        <v>0</v>
      </c>
      <c r="F413" s="2">
        <v>0</v>
      </c>
      <c r="G413" s="3">
        <f t="shared" si="12"/>
        <v>28272.680119999997</v>
      </c>
      <c r="H413" s="3">
        <f t="shared" si="13"/>
        <v>6.9999999999708962E-2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52.44</v>
      </c>
      <c r="D414" s="2">
        <f>'PR-RAS'!E419</f>
        <v>0</v>
      </c>
      <c r="E414" s="2">
        <v>0</v>
      </c>
      <c r="F414" s="2">
        <v>0</v>
      </c>
      <c r="G414" s="3">
        <f t="shared" si="12"/>
        <v>21.657719999999998</v>
      </c>
      <c r="H414" s="3">
        <f t="shared" si="13"/>
        <v>0.43999999999999773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1354909.9600000002</v>
      </c>
      <c r="D417" s="2">
        <f>'PR-RAS'!E422</f>
        <v>1448231.07</v>
      </c>
      <c r="E417" s="2">
        <v>0</v>
      </c>
      <c r="F417" s="2">
        <v>0</v>
      </c>
      <c r="G417" s="3">
        <f t="shared" si="12"/>
        <v>1768570.7936000002</v>
      </c>
      <c r="H417" s="3">
        <f t="shared" si="13"/>
        <v>0.10999999986961484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1356516.53</v>
      </c>
      <c r="D418" s="2">
        <f>'PR-RAS'!E423</f>
        <v>1561123.5499999996</v>
      </c>
      <c r="E418" s="2">
        <v>0</v>
      </c>
      <c r="F418" s="2">
        <v>0</v>
      </c>
      <c r="G418" s="3">
        <f t="shared" si="12"/>
        <v>1867644.4337099995</v>
      </c>
      <c r="H418" s="3">
        <f t="shared" si="13"/>
        <v>0.92000000039115548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1606.5699999998324</v>
      </c>
      <c r="D420" s="2">
        <f>'PR-RAS'!E425</f>
        <v>112892.47999999952</v>
      </c>
      <c r="E420" s="2">
        <v>0</v>
      </c>
      <c r="F420" s="2">
        <v>0</v>
      </c>
      <c r="G420" s="3">
        <f t="shared" si="12"/>
        <v>95277.051069999521</v>
      </c>
      <c r="H420" s="3">
        <f t="shared" si="13"/>
        <v>0.90999999968335032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3424.74</v>
      </c>
      <c r="D422" s="2">
        <f>'PR-RAS'!E427</f>
        <v>5031.3100000000004</v>
      </c>
      <c r="E422" s="2">
        <v>0</v>
      </c>
      <c r="F422" s="2">
        <v>0</v>
      </c>
      <c r="G422" s="3">
        <f t="shared" si="12"/>
        <v>5678.1785600000003</v>
      </c>
      <c r="H422" s="3">
        <f t="shared" si="13"/>
        <v>0.57000000000061846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1339.35</v>
      </c>
      <c r="D423" s="2">
        <f>'PR-RAS'!E428</f>
        <v>108294.21</v>
      </c>
      <c r="E423" s="2">
        <v>0</v>
      </c>
      <c r="F423" s="2">
        <v>0</v>
      </c>
      <c r="G423" s="3">
        <f t="shared" si="12"/>
        <v>91965.518940000009</v>
      </c>
      <c r="H423" s="3">
        <f t="shared" si="13"/>
        <v>0.56000000000631189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1354909.9600000002</v>
      </c>
      <c r="D637" s="2">
        <f>'PR-RAS'!E643</f>
        <v>1448231.07</v>
      </c>
      <c r="E637" s="2">
        <v>0</v>
      </c>
      <c r="F637" s="2">
        <v>0</v>
      </c>
      <c r="G637" s="3">
        <f t="shared" si="14"/>
        <v>2703872.6556000002</v>
      </c>
      <c r="H637" s="3">
        <f t="shared" si="15"/>
        <v>0.10999999986961484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1356516.53</v>
      </c>
      <c r="D638" s="2">
        <f>'PR-RAS'!E644</f>
        <v>1561123.5499999996</v>
      </c>
      <c r="E638" s="2">
        <v>0</v>
      </c>
      <c r="F638" s="2">
        <v>0</v>
      </c>
      <c r="G638" s="3">
        <f t="shared" si="14"/>
        <v>2852972.4323099996</v>
      </c>
      <c r="H638" s="3">
        <f t="shared" si="15"/>
        <v>0.92000000039115548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1606.5699999998324</v>
      </c>
      <c r="D640" s="2">
        <f>'PR-RAS'!E646</f>
        <v>112892.47999999952</v>
      </c>
      <c r="E640" s="2">
        <v>0</v>
      </c>
      <c r="F640" s="2">
        <v>0</v>
      </c>
      <c r="G640" s="3">
        <f t="shared" si="14"/>
        <v>145303.18766999929</v>
      </c>
      <c r="H640" s="3">
        <f t="shared" si="15"/>
        <v>0.90999999968335032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3424.74</v>
      </c>
      <c r="D642" s="2">
        <f>'PR-RAS'!E648</f>
        <v>5031.3100000000004</v>
      </c>
      <c r="E642" s="2">
        <v>0</v>
      </c>
      <c r="F642" s="2">
        <v>0</v>
      </c>
      <c r="G642" s="3">
        <f t="shared" si="14"/>
        <v>8645.3977599999998</v>
      </c>
      <c r="H642" s="3">
        <f t="shared" si="15"/>
        <v>0.57000000000061846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5031.3099999998321</v>
      </c>
      <c r="D644" s="2">
        <f>'PR-RAS'!E650</f>
        <v>117923.78999999951</v>
      </c>
      <c r="E644" s="2">
        <v>0</v>
      </c>
      <c r="F644" s="2">
        <v>0</v>
      </c>
      <c r="G644" s="3">
        <f t="shared" si="14"/>
        <v>154885.12626999925</v>
      </c>
      <c r="H644" s="3">
        <f t="shared" si="15"/>
        <v>0.5200000003187597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51</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1222287.68</v>
      </c>
      <c r="D676" s="2">
        <f>'PR-RAS'!E683</f>
        <v>1297455.22</v>
      </c>
      <c r="E676" s="2">
        <v>0</v>
      </c>
      <c r="F676" s="2">
        <v>0</v>
      </c>
      <c r="G676" s="3">
        <f t="shared" si="14"/>
        <v>2576608.7310000001</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21057.69</v>
      </c>
      <c r="D677" s="2">
        <f>'PR-RAS'!E684</f>
        <v>21145.26</v>
      </c>
      <c r="E677" s="2">
        <v>0</v>
      </c>
      <c r="F677" s="2">
        <v>0</v>
      </c>
      <c r="G677" s="3">
        <f t="shared" si="14"/>
        <v>42823.38996</v>
      </c>
      <c r="H677" s="3">
        <f t="shared" si="15"/>
        <v>0.56999999999970896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968.75</v>
      </c>
      <c r="D678" s="2">
        <f>'PR-RAS'!E685</f>
        <v>492.01</v>
      </c>
      <c r="E678" s="2">
        <v>0</v>
      </c>
      <c r="F678" s="2">
        <v>0</v>
      </c>
      <c r="G678" s="3">
        <f t="shared" si="14"/>
        <v>1322.02529</v>
      </c>
      <c r="H678" s="3">
        <f t="shared" si="15"/>
        <v>0.25999999999999091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4609.3599999999997</v>
      </c>
      <c r="D717" s="2">
        <f>'PR-RAS'!E724</f>
        <v>4557.3599999999997</v>
      </c>
      <c r="E717" s="2">
        <v>0</v>
      </c>
      <c r="F717" s="2">
        <v>0</v>
      </c>
      <c r="G717" s="3">
        <f t="shared" si="14"/>
        <v>9826.4412799999991</v>
      </c>
      <c r="H717" s="3">
        <f t="shared" si="15"/>
        <v>0.71999999999934516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2990.84</v>
      </c>
      <c r="E725" s="2">
        <v>0</v>
      </c>
      <c r="F725" s="2">
        <v>0</v>
      </c>
      <c r="G725" s="3">
        <f t="shared" si="14"/>
        <v>4330.73632</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1765.76</v>
      </c>
      <c r="E726" s="2">
        <v>0</v>
      </c>
      <c r="F726" s="2">
        <v>0</v>
      </c>
      <c r="G726" s="3">
        <f t="shared" si="14"/>
        <v>4480.616</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54478.65</v>
      </c>
      <c r="D727" s="2">
        <f>'PR-RAS'!E734</f>
        <v>56801.01</v>
      </c>
      <c r="E727" s="2">
        <v>0</v>
      </c>
      <c r="F727" s="2">
        <v>0</v>
      </c>
      <c r="G727" s="3">
        <f t="shared" si="14"/>
        <v>122026.56642</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1294.43</v>
      </c>
      <c r="D729" s="2">
        <f>'PR-RAS'!E736</f>
        <v>1382.76</v>
      </c>
      <c r="E729" s="2">
        <v>0</v>
      </c>
      <c r="F729" s="2">
        <v>0</v>
      </c>
      <c r="G729" s="3">
        <f t="shared" si="14"/>
        <v>2955.6435999999999</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256.83</v>
      </c>
      <c r="D731" s="2">
        <f>'PR-RAS'!E738</f>
        <v>240.28</v>
      </c>
      <c r="E731" s="2">
        <v>0</v>
      </c>
      <c r="F731" s="2">
        <v>0</v>
      </c>
      <c r="G731" s="3">
        <f t="shared" si="14"/>
        <v>538.29469999999992</v>
      </c>
      <c r="H731" s="3">
        <f t="shared" si="15"/>
        <v>0.45000000000001705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108</v>
      </c>
      <c r="D732" s="2">
        <f>'PR-RAS'!E739</f>
        <v>0</v>
      </c>
      <c r="E732" s="2">
        <v>0</v>
      </c>
      <c r="F732" s="2">
        <v>0</v>
      </c>
      <c r="G732" s="3">
        <f t="shared" si="14"/>
        <v>78.947999999999993</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905</v>
      </c>
      <c r="D735" s="2">
        <f>'PR-RAS'!E742</f>
        <v>840</v>
      </c>
      <c r="E735" s="2">
        <v>0</v>
      </c>
      <c r="F735" s="2">
        <v>0</v>
      </c>
      <c r="G735" s="3">
        <f t="shared" si="14"/>
        <v>1897.3899999999999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3472</v>
      </c>
      <c r="D737" s="2">
        <f>'PR-RAS'!E744</f>
        <v>3828</v>
      </c>
      <c r="E737" s="2">
        <v>0</v>
      </c>
      <c r="F737" s="2">
        <v>0</v>
      </c>
      <c r="G737" s="3">
        <f t="shared" si="28"/>
        <v>8190.2079999999996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27674.02</v>
      </c>
      <c r="D848" s="2">
        <f>'PR-RAS'!E855</f>
        <v>29153.72</v>
      </c>
      <c r="E848" s="2">
        <v>0</v>
      </c>
      <c r="F848" s="2">
        <v>0</v>
      </c>
      <c r="G848" s="3">
        <f t="shared" si="34"/>
        <v>72826.296620000008</v>
      </c>
      <c r="H848" s="3">
        <f t="shared" si="35"/>
        <v>0.2999999999992724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2046091.9599999997</v>
      </c>
      <c r="D1011" s="7">
        <f>BILANCA!E6</f>
        <v>2114054.4799999991</v>
      </c>
      <c r="E1011" s="7">
        <v>0</v>
      </c>
      <c r="F1011" s="7">
        <v>0</v>
      </c>
      <c r="G1011" s="8">
        <f t="shared" ref="G1011:G1306" si="38">B1011/1000*C1011+B1011/500*D1011</f>
        <v>6274.2009199999975</v>
      </c>
      <c r="H1011" s="8">
        <f t="shared" si="35"/>
        <v>0.51999999932013452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2038469.6299999997</v>
      </c>
      <c r="D1012" s="2">
        <f>BILANCA!E7</f>
        <v>2003237.2599999993</v>
      </c>
      <c r="E1012" s="2">
        <v>0</v>
      </c>
      <c r="F1012" s="2">
        <v>0</v>
      </c>
      <c r="G1012" s="3">
        <f t="shared" si="38"/>
        <v>12089.888299999997</v>
      </c>
      <c r="H1012" s="3">
        <f t="shared" si="35"/>
        <v>0.62999999965541065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2387.69</v>
      </c>
      <c r="D1013" s="2">
        <f>BILANCA!E8</f>
        <v>2387.69</v>
      </c>
      <c r="E1013" s="2">
        <v>0</v>
      </c>
      <c r="F1013" s="2">
        <v>0</v>
      </c>
      <c r="G1013" s="3">
        <f t="shared" si="38"/>
        <v>21.48921</v>
      </c>
      <c r="H1013" s="3">
        <f t="shared" si="35"/>
        <v>0.61999999999989086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2387.69</v>
      </c>
      <c r="D1014" s="2">
        <f>BILANCA!E9</f>
        <v>2387.69</v>
      </c>
      <c r="E1014" s="2">
        <v>0</v>
      </c>
      <c r="F1014" s="2">
        <v>0</v>
      </c>
      <c r="G1014" s="3">
        <f t="shared" si="38"/>
        <v>28.652280000000001</v>
      </c>
      <c r="H1014" s="3">
        <f t="shared" si="35"/>
        <v>0.61999999999989086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2036081.9399999997</v>
      </c>
      <c r="D1017" s="2">
        <f>BILANCA!E12</f>
        <v>2000849.5699999994</v>
      </c>
      <c r="E1017" s="2">
        <v>0</v>
      </c>
      <c r="F1017" s="2">
        <v>0</v>
      </c>
      <c r="G1017" s="3">
        <f t="shared" si="38"/>
        <v>42264.46755999999</v>
      </c>
      <c r="H1017" s="3">
        <f t="shared" si="35"/>
        <v>0.49000000092200935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1929395.7699999998</v>
      </c>
      <c r="D1018" s="2">
        <f>BILANCA!E13</f>
        <v>1908129.1099999994</v>
      </c>
      <c r="E1018" s="2">
        <v>0</v>
      </c>
      <c r="F1018" s="2">
        <v>0</v>
      </c>
      <c r="G1018" s="3">
        <f t="shared" si="38"/>
        <v>45965.231919999991</v>
      </c>
      <c r="H1018" s="3">
        <f t="shared" si="35"/>
        <v>0.33999999961815774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2668228.0699999998</v>
      </c>
      <c r="D1020" s="2">
        <f>BILANCA!E15</f>
        <v>2681951.0399999996</v>
      </c>
      <c r="E1020" s="2">
        <v>0</v>
      </c>
      <c r="F1020" s="2">
        <v>0</v>
      </c>
      <c r="G1020" s="3">
        <f t="shared" si="38"/>
        <v>80321.301499999987</v>
      </c>
      <c r="H1020" s="3">
        <f t="shared" si="35"/>
        <v>0.10999999940395355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738832.3</v>
      </c>
      <c r="D1023" s="2">
        <f>BILANCA!E18</f>
        <v>773821.93</v>
      </c>
      <c r="E1023" s="2">
        <v>0</v>
      </c>
      <c r="F1023" s="2">
        <v>0</v>
      </c>
      <c r="G1023" s="3">
        <f t="shared" si="38"/>
        <v>29724.19008</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78786.529999999941</v>
      </c>
      <c r="D1024" s="2">
        <f>BILANCA!E19</f>
        <v>63698.859999999986</v>
      </c>
      <c r="E1024" s="2">
        <v>0</v>
      </c>
      <c r="F1024" s="2">
        <v>0</v>
      </c>
      <c r="G1024" s="3">
        <f t="shared" si="38"/>
        <v>2886.5794999999989</v>
      </c>
      <c r="H1024" s="3">
        <f t="shared" si="35"/>
        <v>0.61000000007334165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236198.36</v>
      </c>
      <c r="D1025" s="2">
        <f>BILANCA!E20</f>
        <v>221074.92</v>
      </c>
      <c r="E1025" s="2">
        <v>0</v>
      </c>
      <c r="F1025" s="2">
        <v>0</v>
      </c>
      <c r="G1025" s="3">
        <f t="shared" si="38"/>
        <v>10175.223</v>
      </c>
      <c r="H1025" s="3">
        <f t="shared" si="35"/>
        <v>0.43999999997322448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76.62</v>
      </c>
      <c r="D1026" s="2">
        <f>BILANCA!E21</f>
        <v>76.62</v>
      </c>
      <c r="E1026" s="2">
        <v>0</v>
      </c>
      <c r="F1026" s="2">
        <v>0</v>
      </c>
      <c r="G1026" s="3">
        <f t="shared" si="38"/>
        <v>3.6777600000000001</v>
      </c>
      <c r="H1026" s="3">
        <f t="shared" si="35"/>
        <v>0.75999999999999091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41332.230000000003</v>
      </c>
      <c r="D1027" s="2">
        <f>BILANCA!E22</f>
        <v>49698.19</v>
      </c>
      <c r="E1027" s="2">
        <v>0</v>
      </c>
      <c r="F1027" s="2">
        <v>0</v>
      </c>
      <c r="G1027" s="3">
        <f t="shared" si="38"/>
        <v>2392.3863700000002</v>
      </c>
      <c r="H1027" s="3">
        <f t="shared" si="35"/>
        <v>0.42000000000552973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17482.62</v>
      </c>
      <c r="D1030" s="2">
        <f>BILANCA!E25</f>
        <v>17482.62</v>
      </c>
      <c r="E1030" s="2">
        <v>0</v>
      </c>
      <c r="F1030" s="2">
        <v>0</v>
      </c>
      <c r="G1030" s="3">
        <f t="shared" si="38"/>
        <v>1048.9572000000001</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40552.300000000003</v>
      </c>
      <c r="D1031" s="2">
        <f>BILANCA!E26</f>
        <v>40286.92</v>
      </c>
      <c r="E1031" s="2">
        <v>0</v>
      </c>
      <c r="F1031" s="2">
        <v>0</v>
      </c>
      <c r="G1031" s="3">
        <f t="shared" si="38"/>
        <v>2543.64894</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256855.6</v>
      </c>
      <c r="D1033" s="2">
        <f>BILANCA!E28</f>
        <v>264920.40999999997</v>
      </c>
      <c r="E1033" s="2">
        <v>0</v>
      </c>
      <c r="F1033" s="2">
        <v>0</v>
      </c>
      <c r="G1033" s="3">
        <f t="shared" si="38"/>
        <v>18094.017659999998</v>
      </c>
      <c r="H1033" s="3">
        <f t="shared" si="35"/>
        <v>0.80999999996856786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27899.64</v>
      </c>
      <c r="D1040" s="2">
        <f>BILANCA!E35</f>
        <v>29021.599999999999</v>
      </c>
      <c r="E1040" s="2">
        <v>0</v>
      </c>
      <c r="F1040" s="2">
        <v>0</v>
      </c>
      <c r="G1040" s="3">
        <f t="shared" si="38"/>
        <v>2578.2851999999998</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42484.4</v>
      </c>
      <c r="D1041" s="2">
        <f>BILANCA!E36</f>
        <v>43276.07</v>
      </c>
      <c r="E1041" s="2">
        <v>0</v>
      </c>
      <c r="F1041" s="2">
        <v>0</v>
      </c>
      <c r="G1041" s="3">
        <f t="shared" si="38"/>
        <v>4000.13274</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14584.76</v>
      </c>
      <c r="D1045" s="2">
        <f>BILANCA!E40</f>
        <v>14254.47</v>
      </c>
      <c r="E1045" s="2">
        <v>0</v>
      </c>
      <c r="F1045" s="2">
        <v>0</v>
      </c>
      <c r="G1045" s="3">
        <f t="shared" si="38"/>
        <v>1508.2795000000001</v>
      </c>
      <c r="H1045" s="3">
        <f t="shared" si="35"/>
        <v>0.70999999999912689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485.77</v>
      </c>
      <c r="D1052" s="2">
        <f>BILANCA!E47</f>
        <v>485.77</v>
      </c>
      <c r="E1052" s="2">
        <v>0</v>
      </c>
      <c r="F1052" s="2">
        <v>0</v>
      </c>
      <c r="G1052" s="3">
        <f t="shared" si="38"/>
        <v>61.20702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485.77</v>
      </c>
      <c r="D1055" s="2">
        <f>BILANCA!E50</f>
        <v>485.77</v>
      </c>
      <c r="E1055" s="2">
        <v>0</v>
      </c>
      <c r="F1055" s="2">
        <v>0</v>
      </c>
      <c r="G1055" s="3">
        <f t="shared" si="38"/>
        <v>65.578949999999992</v>
      </c>
      <c r="H1055" s="3">
        <f t="shared" si="35"/>
        <v>0.46000000000003638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30833.08</v>
      </c>
      <c r="D1059" s="2">
        <f>BILANCA!E54</f>
        <v>29126.43</v>
      </c>
      <c r="E1059" s="2">
        <v>0</v>
      </c>
      <c r="F1059" s="2">
        <v>0</v>
      </c>
      <c r="G1059" s="3">
        <f t="shared" si="38"/>
        <v>4365.2110599999996</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30833.08</v>
      </c>
      <c r="D1060" s="2">
        <f>BILANCA!E55</f>
        <v>29126.43</v>
      </c>
      <c r="E1060" s="2">
        <v>0</v>
      </c>
      <c r="F1060" s="2">
        <v>0</v>
      </c>
      <c r="G1060" s="3">
        <f t="shared" si="38"/>
        <v>4454.2970000000005</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7622.33</v>
      </c>
      <c r="D1074" s="2">
        <f>BILANCA!E69</f>
        <v>110817.21999999986</v>
      </c>
      <c r="E1074" s="2">
        <v>0</v>
      </c>
      <c r="F1074" s="2">
        <v>0</v>
      </c>
      <c r="G1074" s="3">
        <f t="shared" si="38"/>
        <v>14672.433279999983</v>
      </c>
      <c r="H1074" s="3">
        <f t="shared" si="35"/>
        <v>0.54999999985557224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1714.94</v>
      </c>
      <c r="D1087" s="2">
        <f>BILANCA!E82</f>
        <v>1862.11</v>
      </c>
      <c r="E1087" s="2">
        <v>0</v>
      </c>
      <c r="F1087" s="2">
        <v>0</v>
      </c>
      <c r="G1087" s="3">
        <f t="shared" si="38"/>
        <v>418.81531999999993</v>
      </c>
      <c r="H1087" s="3">
        <f t="shared" si="35"/>
        <v>0.16999999999984539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1714.94</v>
      </c>
      <c r="D1092" s="2">
        <f>BILANCA!E87</f>
        <v>1862.11</v>
      </c>
      <c r="E1092" s="2">
        <v>0</v>
      </c>
      <c r="F1092" s="2">
        <v>0</v>
      </c>
      <c r="G1092" s="3">
        <f t="shared" si="38"/>
        <v>446.01112000000001</v>
      </c>
      <c r="H1092" s="3">
        <f t="shared" si="35"/>
        <v>0.16999999999984539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5907.3899999999994</v>
      </c>
      <c r="D1152" s="2">
        <f>BILANCA!E147</f>
        <v>108955.10999999986</v>
      </c>
      <c r="E1152" s="2">
        <v>0</v>
      </c>
      <c r="F1152" s="2">
        <v>0</v>
      </c>
      <c r="G1152" s="3">
        <f t="shared" si="38"/>
        <v>31782.100619999957</v>
      </c>
      <c r="H1152" s="3">
        <f t="shared" si="41"/>
        <v>0.49999999985448085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107052.58999999985</v>
      </c>
      <c r="E1155" s="2">
        <v>0</v>
      </c>
      <c r="F1155" s="2">
        <v>0</v>
      </c>
      <c r="G1155" s="3">
        <f t="shared" si="38"/>
        <v>31045.251099999954</v>
      </c>
      <c r="H1155" s="3">
        <f t="shared" si="41"/>
        <v>0.41000000014901161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107052.58999999985</v>
      </c>
      <c r="E1161" s="2">
        <v>0</v>
      </c>
      <c r="F1161" s="2">
        <v>0</v>
      </c>
      <c r="G1161" s="3">
        <f t="shared" si="38"/>
        <v>32329.882179999953</v>
      </c>
      <c r="H1161" s="3">
        <f t="shared" si="41"/>
        <v>0.41000000014901161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50.54</v>
      </c>
      <c r="D1165" s="2">
        <f>BILANCA!E160</f>
        <v>210.60000000000059</v>
      </c>
      <c r="E1165" s="2">
        <v>0</v>
      </c>
      <c r="F1165" s="2">
        <v>0</v>
      </c>
      <c r="G1165" s="3">
        <f t="shared" si="38"/>
        <v>73.119700000000179</v>
      </c>
      <c r="H1165" s="3">
        <f t="shared" si="41"/>
        <v>0.85999999999940968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1288.81</v>
      </c>
      <c r="D1166" s="2">
        <f>BILANCA!E161</f>
        <v>1031.0199999999998</v>
      </c>
      <c r="E1166" s="2">
        <v>0</v>
      </c>
      <c r="F1166" s="2">
        <v>0</v>
      </c>
      <c r="G1166" s="3">
        <f t="shared" si="38"/>
        <v>522.73259999999993</v>
      </c>
      <c r="H1166" s="3">
        <f t="shared" si="41"/>
        <v>0.20999999999980901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4568.04</v>
      </c>
      <c r="D1167" s="2">
        <f>BILANCA!E162</f>
        <v>660.9</v>
      </c>
      <c r="E1167" s="2">
        <v>0</v>
      </c>
      <c r="F1167" s="2">
        <v>0</v>
      </c>
      <c r="G1167" s="3">
        <f t="shared" si="38"/>
        <v>924.70488</v>
      </c>
      <c r="H1167" s="3">
        <f t="shared" si="41"/>
        <v>0.13999999999998636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2046091.96</v>
      </c>
      <c r="D1180" s="2">
        <f>BILANCA!E176</f>
        <v>2114054.48</v>
      </c>
      <c r="E1180" s="2">
        <v>0</v>
      </c>
      <c r="F1180" s="2">
        <v>0</v>
      </c>
      <c r="G1180" s="3">
        <f t="shared" si="38"/>
        <v>1066614.1564000002</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11314.289999999999</v>
      </c>
      <c r="D1181" s="2">
        <f>BILANCA!E177</f>
        <v>120446.8</v>
      </c>
      <c r="E1181" s="2">
        <v>0</v>
      </c>
      <c r="F1181" s="2">
        <v>0</v>
      </c>
      <c r="G1181" s="3">
        <f t="shared" si="38"/>
        <v>43127.549190000005</v>
      </c>
      <c r="H1181" s="3">
        <f t="shared" si="41"/>
        <v>0.48999999999614374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8002.1299999999992</v>
      </c>
      <c r="D1182" s="2">
        <f>BILANCA!E178</f>
        <v>119106.23</v>
      </c>
      <c r="E1182" s="2">
        <v>0</v>
      </c>
      <c r="F1182" s="2">
        <v>0</v>
      </c>
      <c r="G1182" s="3">
        <f t="shared" si="38"/>
        <v>42348.909479999995</v>
      </c>
      <c r="H1182" s="3">
        <f t="shared" si="41"/>
        <v>0.35999999999512511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105070.65</v>
      </c>
      <c r="E1183" s="2">
        <v>0</v>
      </c>
      <c r="F1183" s="2">
        <v>0</v>
      </c>
      <c r="G1183" s="3">
        <f t="shared" si="38"/>
        <v>36354.444899999995</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6287.19</v>
      </c>
      <c r="D1184" s="2">
        <f>BILANCA!E180</f>
        <v>14033.92</v>
      </c>
      <c r="E1184" s="2">
        <v>0</v>
      </c>
      <c r="F1184" s="2">
        <v>0</v>
      </c>
      <c r="G1184" s="3">
        <f t="shared" si="38"/>
        <v>5977.7752199999995</v>
      </c>
      <c r="H1184" s="3">
        <f t="shared" si="41"/>
        <v>0.26999999999952706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1714.94</v>
      </c>
      <c r="D1200" s="2">
        <f>BILANCA!E196</f>
        <v>0</v>
      </c>
      <c r="E1200" s="2">
        <v>0</v>
      </c>
      <c r="F1200" s="2">
        <v>0</v>
      </c>
      <c r="G1200" s="3">
        <f t="shared" si="38"/>
        <v>325.83860000000004</v>
      </c>
      <c r="H1200" s="3">
        <f t="shared" si="41"/>
        <v>5.999999999994543E-2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1340.57</v>
      </c>
      <c r="E1251" s="2">
        <v>0</v>
      </c>
      <c r="F1251" s="2">
        <v>0</v>
      </c>
      <c r="G1251" s="3">
        <f>B1251/1000*C1251+B1251/500*D1251</f>
        <v>646.15473999999995</v>
      </c>
      <c r="H1251" s="3">
        <f>ABS(C1251-ROUND(C1251,0))+ABS(D1251-ROUND(D1251,0))</f>
        <v>0.43000000000006366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3312.16</v>
      </c>
      <c r="D1252" s="2">
        <f>BILANCA!E248</f>
        <v>0</v>
      </c>
      <c r="E1252" s="2">
        <v>0</v>
      </c>
      <c r="F1252" s="2">
        <v>0</v>
      </c>
      <c r="G1252" s="3">
        <f t="shared" si="38"/>
        <v>801.54271999999992</v>
      </c>
      <c r="H1252" s="3">
        <f t="shared" si="41"/>
        <v>0.15999999999985448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3312.16</v>
      </c>
      <c r="D1253" s="2">
        <f>BILANCA!E249</f>
        <v>0</v>
      </c>
      <c r="E1253" s="2">
        <v>0</v>
      </c>
      <c r="F1253" s="2">
        <v>0</v>
      </c>
      <c r="G1253" s="3">
        <f t="shared" si="38"/>
        <v>804.85487999999998</v>
      </c>
      <c r="H1253" s="3">
        <f t="shared" si="41"/>
        <v>0.15999999999985448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2034777.67</v>
      </c>
      <c r="D1255" s="2">
        <f>BILANCA!E251</f>
        <v>1993607.68</v>
      </c>
      <c r="E1255" s="2">
        <v>0</v>
      </c>
      <c r="F1255" s="2">
        <v>0</v>
      </c>
      <c r="G1255" s="3">
        <f t="shared" si="38"/>
        <v>1475388.2923499998</v>
      </c>
      <c r="H1255" s="3">
        <f t="shared" si="41"/>
        <v>0.65000000013969839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2038469.63</v>
      </c>
      <c r="D1256" s="2">
        <f>BILANCA!E252</f>
        <v>2003237.26</v>
      </c>
      <c r="E1256" s="2">
        <v>0</v>
      </c>
      <c r="F1256" s="2">
        <v>0</v>
      </c>
      <c r="G1256" s="3">
        <f t="shared" si="38"/>
        <v>1487056.2608999999</v>
      </c>
      <c r="H1256" s="3">
        <f t="shared" si="41"/>
        <v>0.63000000012107193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2038469.63</v>
      </c>
      <c r="D1257" s="2">
        <f>BILANCA!E253</f>
        <v>2003237.26</v>
      </c>
      <c r="E1257" s="2">
        <v>0</v>
      </c>
      <c r="F1257" s="2">
        <v>0</v>
      </c>
      <c r="G1257" s="3">
        <f t="shared" si="38"/>
        <v>1493101.20505</v>
      </c>
      <c r="H1257" s="3">
        <f t="shared" si="41"/>
        <v>0.63000000012107193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-5031.3100000000004</v>
      </c>
      <c r="D1259" s="2">
        <f>BILANCA!E255</f>
        <v>-117923.79</v>
      </c>
      <c r="E1259" s="2">
        <v>0</v>
      </c>
      <c r="F1259" s="2">
        <v>0</v>
      </c>
      <c r="G1259" s="3">
        <f t="shared" si="38"/>
        <v>-59978.843609999996</v>
      </c>
      <c r="H1259" s="3">
        <f t="shared" si="41"/>
        <v>0.52000000000680302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5031.3100000000004</v>
      </c>
      <c r="D1264" s="2">
        <f>BILANCA!E260</f>
        <v>117923.79</v>
      </c>
      <c r="E1264" s="2">
        <v>0</v>
      </c>
      <c r="F1264" s="2">
        <v>0</v>
      </c>
      <c r="G1264" s="3">
        <f t="shared" si="38"/>
        <v>61183.238059999996</v>
      </c>
      <c r="H1264" s="3">
        <f t="shared" si="41"/>
        <v>0.52000000000680302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5031.3100000000004</v>
      </c>
      <c r="D1265" s="2">
        <f>BILANCA!E261</f>
        <v>117923.79</v>
      </c>
      <c r="E1265" s="2">
        <v>0</v>
      </c>
      <c r="F1265" s="2">
        <v>0</v>
      </c>
      <c r="G1265" s="3">
        <f t="shared" si="38"/>
        <v>61424.116949999996</v>
      </c>
      <c r="H1265" s="3">
        <f t="shared" si="41"/>
        <v>0.52000000000680302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1339.35</v>
      </c>
      <c r="D1278" s="2">
        <f>BILANCA!E274</f>
        <v>108294.20999999999</v>
      </c>
      <c r="E1278" s="2">
        <v>0</v>
      </c>
      <c r="F1278" s="2">
        <v>0</v>
      </c>
      <c r="G1278" s="3">
        <f t="shared" si="38"/>
        <v>58404.642359999998</v>
      </c>
      <c r="H1278" s="3">
        <f t="shared" si="41"/>
        <v>0.55999999999175998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107052.59</v>
      </c>
      <c r="E1281" s="2">
        <v>0</v>
      </c>
      <c r="F1281" s="2">
        <v>0</v>
      </c>
      <c r="G1281" s="3">
        <f t="shared" si="48"/>
        <v>58022.503779999999</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107052.59</v>
      </c>
      <c r="E1287" s="2">
        <v>0</v>
      </c>
      <c r="F1287" s="2">
        <v>0</v>
      </c>
      <c r="G1287" s="3">
        <f t="shared" si="48"/>
        <v>59307.134860000006</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50.54</v>
      </c>
      <c r="D1291" s="2">
        <f>BILANCA!E287</f>
        <v>210.6</v>
      </c>
      <c r="E1291" s="2">
        <v>0</v>
      </c>
      <c r="F1291" s="2">
        <v>0</v>
      </c>
      <c r="G1291" s="3">
        <f t="shared" si="48"/>
        <v>132.55894000000001</v>
      </c>
      <c r="H1291" s="3">
        <f t="shared" si="49"/>
        <v>0.86000000000000654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1288.81</v>
      </c>
      <c r="D1292" s="2">
        <f>BILANCA!E288</f>
        <v>1031.02</v>
      </c>
      <c r="E1292" s="2">
        <v>0</v>
      </c>
      <c r="F1292" s="2">
        <v>0</v>
      </c>
      <c r="G1292" s="3">
        <f t="shared" si="48"/>
        <v>944.9396999999999</v>
      </c>
      <c r="H1292" s="3">
        <f t="shared" si="49"/>
        <v>0.21000000000003638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5907.39</v>
      </c>
      <c r="D1306" s="2">
        <f>BILANCA!E303</f>
        <v>108955.11</v>
      </c>
      <c r="E1306" s="2">
        <v>0</v>
      </c>
      <c r="F1306" s="2">
        <v>0</v>
      </c>
      <c r="G1306" s="3">
        <f t="shared" si="38"/>
        <v>66250.012560000003</v>
      </c>
      <c r="H1306" s="3">
        <f t="shared" si="41"/>
        <v>0.50000000000090949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1714.94</v>
      </c>
      <c r="D1311" s="2">
        <f>BILANCA!E308</f>
        <v>1862.11</v>
      </c>
      <c r="E1311" s="2">
        <v>0</v>
      </c>
      <c r="F1311" s="2">
        <v>0</v>
      </c>
      <c r="G1311" s="3">
        <f t="shared" si="52"/>
        <v>1637.1871599999999</v>
      </c>
      <c r="H1311" s="3">
        <f t="shared" si="41"/>
        <v>0.16999999999984539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4568.04</v>
      </c>
      <c r="D1338" s="2">
        <f>BILANCA!E335</f>
        <v>660.9</v>
      </c>
      <c r="E1338" s="2">
        <v>0</v>
      </c>
      <c r="F1338" s="2">
        <v>0</v>
      </c>
      <c r="G1338" s="3">
        <f t="shared" si="52"/>
        <v>1931.8675200000002</v>
      </c>
      <c r="H1338" s="3">
        <f t="shared" si="41"/>
        <v>0.13999999999998636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8002.13</v>
      </c>
      <c r="D1340" s="2">
        <f>BILANCA!E337</f>
        <v>119106.23000000003</v>
      </c>
      <c r="E1340" s="2">
        <v>0</v>
      </c>
      <c r="F1340" s="2">
        <v>0</v>
      </c>
      <c r="G1340" s="3">
        <f t="shared" si="52"/>
        <v>81250.814700000017</v>
      </c>
      <c r="H1340" s="3">
        <f t="shared" si="41"/>
        <v>0.36000000002513843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1340.57</v>
      </c>
      <c r="E1383" s="2">
        <v>0</v>
      </c>
      <c r="F1383" s="2">
        <v>0</v>
      </c>
      <c r="G1383" s="3">
        <f t="shared" si="59"/>
        <v>1000.06522</v>
      </c>
      <c r="H1383" s="3">
        <f t="shared" si="60"/>
        <v>0.43000000000006366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1356516.53</v>
      </c>
      <c r="D1510" s="2">
        <f>'RAS-funkcijski'!E114</f>
        <v>1561123.55</v>
      </c>
      <c r="E1510" s="2">
        <v>0</v>
      </c>
      <c r="F1510" s="2">
        <v>0</v>
      </c>
      <c r="G1510" s="3">
        <f t="shared" si="52"/>
        <v>492663.99930000002</v>
      </c>
      <c r="H1510" s="3">
        <f t="shared" si="63"/>
        <v>0.91999999992549419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1308136.77</v>
      </c>
      <c r="D1511" s="2">
        <f>'RAS-funkcijski'!E115</f>
        <v>1526109.08</v>
      </c>
      <c r="E1511" s="2">
        <v>0</v>
      </c>
      <c r="F1511" s="2">
        <v>0</v>
      </c>
      <c r="G1511" s="3">
        <f t="shared" si="52"/>
        <v>483999.39723</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1308136.77</v>
      </c>
      <c r="D1513" s="2">
        <f>'RAS-funkcijski'!E117</f>
        <v>1526109.08</v>
      </c>
      <c r="E1513" s="2">
        <v>0</v>
      </c>
      <c r="F1513" s="2">
        <v>0</v>
      </c>
      <c r="G1513" s="3">
        <f t="shared" si="52"/>
        <v>492720.10709000006</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48379.76</v>
      </c>
      <c r="D1522" s="2">
        <f>'RAS-funkcijski'!E126</f>
        <v>0</v>
      </c>
      <c r="E1522" s="2">
        <v>0</v>
      </c>
      <c r="F1522" s="2">
        <v>0</v>
      </c>
      <c r="G1522" s="3">
        <f t="shared" si="52"/>
        <v>5902.3307199999999</v>
      </c>
      <c r="H1522" s="3">
        <f t="shared" si="63"/>
        <v>0.23999999999796273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35014.47</v>
      </c>
      <c r="E1524" s="2">
        <v>0</v>
      </c>
      <c r="F1524" s="2">
        <v>0</v>
      </c>
      <c r="G1524" s="3">
        <f t="shared" si="52"/>
        <v>8683.5885600000001</v>
      </c>
      <c r="H1524" s="3">
        <f t="shared" si="63"/>
        <v>0.47000000000116415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1356516.53</v>
      </c>
      <c r="D1537" s="14">
        <f>'RAS-funkcijski'!E141</f>
        <v>1561123.55</v>
      </c>
      <c r="E1537" s="14">
        <v>0</v>
      </c>
      <c r="F1537" s="14">
        <v>0</v>
      </c>
      <c r="G1537" s="15">
        <f t="shared" si="52"/>
        <v>613590.61731000012</v>
      </c>
      <c r="H1537" s="15">
        <f t="shared" si="63"/>
        <v>0.91999999992549419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60769.14</v>
      </c>
      <c r="D1538" s="7">
        <f>'P-VRIO'!E5</f>
        <v>60769.14</v>
      </c>
      <c r="E1538" s="7">
        <v>0</v>
      </c>
      <c r="F1538" s="7">
        <v>0</v>
      </c>
      <c r="G1538" s="8">
        <f t="shared" si="52"/>
        <v>182.30742000000001</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60769.14</v>
      </c>
      <c r="D1539" s="2">
        <f>'P-VRIO'!E6</f>
        <v>60769.14</v>
      </c>
      <c r="E1539" s="2">
        <v>0</v>
      </c>
      <c r="F1539" s="2">
        <v>0</v>
      </c>
      <c r="G1539" s="3">
        <f t="shared" si="52"/>
        <v>364.61484000000002</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60769.14</v>
      </c>
      <c r="D1540" s="2">
        <f>'P-VRIO'!E7</f>
        <v>60769.14</v>
      </c>
      <c r="E1540" s="2">
        <v>0</v>
      </c>
      <c r="F1540" s="2">
        <v>0</v>
      </c>
      <c r="G1540" s="3">
        <f t="shared" si="52"/>
        <v>546.92226000000005</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60769.14</v>
      </c>
      <c r="D1542" s="2">
        <f>'P-VRIO'!E9</f>
        <v>60769.14</v>
      </c>
      <c r="E1542" s="2">
        <v>0</v>
      </c>
      <c r="F1542" s="2">
        <v>0</v>
      </c>
      <c r="G1542" s="3">
        <f t="shared" si="52"/>
        <v>911.53710000000001</v>
      </c>
      <c r="H1542" s="3">
        <f t="shared" si="63"/>
        <v>0.27999999999883585</v>
      </c>
      <c r="I1542" s="11">
        <f t="shared" si="64"/>
        <v>255.23038799893882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8002.13</v>
      </c>
      <c r="D1582" s="7"/>
      <c r="E1582" s="7">
        <v>0</v>
      </c>
      <c r="F1582" s="7">
        <v>0</v>
      </c>
      <c r="G1582" s="8">
        <f t="shared" ref="G1582:G1686" si="70">B1582/1000*C1582</f>
        <v>8.0021300000000011</v>
      </c>
      <c r="H1582" s="8">
        <f t="shared" ref="H1582:H1686" si="71">ABS(C1582-ROUND(C1582,0))</f>
        <v>0.13000000000010914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1577022.8</v>
      </c>
      <c r="D1583" s="2">
        <v>0</v>
      </c>
      <c r="E1583" s="2">
        <v>0</v>
      </c>
      <c r="F1583" s="2">
        <v>0</v>
      </c>
      <c r="G1583" s="3">
        <f t="shared" si="70"/>
        <v>3154.0456000000004</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1544481.05</v>
      </c>
      <c r="D1585" s="2">
        <v>0</v>
      </c>
      <c r="E1585" s="2">
        <v>0</v>
      </c>
      <c r="F1585" s="2">
        <v>0</v>
      </c>
      <c r="G1585" s="3">
        <f t="shared" si="70"/>
        <v>6177.9242000000004</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1329994.51</v>
      </c>
      <c r="D1586" s="2">
        <v>0</v>
      </c>
      <c r="E1586" s="2">
        <v>0</v>
      </c>
      <c r="F1586" s="2">
        <v>0</v>
      </c>
      <c r="G1586" s="3">
        <f t="shared" si="70"/>
        <v>6649.9725500000004</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181619.3</v>
      </c>
      <c r="D1587" s="2">
        <v>0</v>
      </c>
      <c r="E1587" s="2">
        <v>0</v>
      </c>
      <c r="F1587" s="2">
        <v>0</v>
      </c>
      <c r="G1587" s="3">
        <f t="shared" si="70"/>
        <v>1089.7157999999999</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v>
      </c>
      <c r="D1588" s="2">
        <v>0</v>
      </c>
      <c r="E1588" s="2">
        <v>0</v>
      </c>
      <c r="F1588" s="2">
        <v>0</v>
      </c>
      <c r="G1588" s="3">
        <f t="shared" si="70"/>
        <v>0.161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32285.74</v>
      </c>
      <c r="D1591" s="2">
        <v>0</v>
      </c>
      <c r="E1591" s="2">
        <v>0</v>
      </c>
      <c r="F1591" s="2">
        <v>0</v>
      </c>
      <c r="G1591" s="3">
        <f t="shared" si="70"/>
        <v>322.85740000000004</v>
      </c>
      <c r="H1591" s="3">
        <f t="shared" si="71"/>
        <v>0.25999999999839929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364.5</v>
      </c>
      <c r="D1592" s="2">
        <v>0</v>
      </c>
      <c r="E1592" s="2">
        <v>0</v>
      </c>
      <c r="F1592" s="2">
        <v>0</v>
      </c>
      <c r="G1592" s="3">
        <f t="shared" si="70"/>
        <v>4.0095000000000001</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v>
      </c>
      <c r="D1593" s="2">
        <v>0</v>
      </c>
      <c r="E1593" s="2">
        <v>0</v>
      </c>
      <c r="F1593" s="2">
        <v>0</v>
      </c>
      <c r="G1593" s="3">
        <f t="shared" si="70"/>
        <v>2.3279999999999998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25787.98</v>
      </c>
      <c r="D1594" s="2">
        <v>0</v>
      </c>
      <c r="E1594" s="2">
        <v>0</v>
      </c>
      <c r="F1594" s="2">
        <v>0</v>
      </c>
      <c r="G1594" s="3">
        <f t="shared" si="70"/>
        <v>335.24374</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6753.77</v>
      </c>
      <c r="D1601" s="2">
        <v>0</v>
      </c>
      <c r="E1601" s="2">
        <v>0</v>
      </c>
      <c r="F1601" s="2">
        <v>0</v>
      </c>
      <c r="G1601" s="3">
        <f>B1601/1000*C1601</f>
        <v>135.0754</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1464578.1300000001</v>
      </c>
      <c r="D1602" s="2">
        <v>0</v>
      </c>
      <c r="E1602" s="2">
        <v>0</v>
      </c>
      <c r="F1602" s="2">
        <v>0</v>
      </c>
      <c r="G1602" s="3">
        <f t="shared" si="70"/>
        <v>30756.140730000003</v>
      </c>
      <c r="H1602" s="3">
        <f t="shared" si="71"/>
        <v>0.13000000012107193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1431662.0100000002</v>
      </c>
      <c r="D1604" s="2">
        <v>0</v>
      </c>
      <c r="E1604" s="2">
        <v>0</v>
      </c>
      <c r="F1604" s="2">
        <v>0</v>
      </c>
      <c r="G1604" s="3">
        <f t="shared" si="70"/>
        <v>32928.226230000007</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1224923.8600000001</v>
      </c>
      <c r="D1605" s="2">
        <v>0</v>
      </c>
      <c r="E1605" s="2">
        <v>0</v>
      </c>
      <c r="F1605" s="2">
        <v>0</v>
      </c>
      <c r="G1605" s="3">
        <f t="shared" si="70"/>
        <v>29398.172640000004</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173872.57</v>
      </c>
      <c r="D1606" s="2">
        <v>0</v>
      </c>
      <c r="E1606" s="2">
        <v>0</v>
      </c>
      <c r="F1606" s="2">
        <v>0</v>
      </c>
      <c r="G1606" s="3">
        <f t="shared" si="70"/>
        <v>4346.8142500000004</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21.34</v>
      </c>
      <c r="D1607" s="2">
        <v>0</v>
      </c>
      <c r="E1607" s="2">
        <v>0</v>
      </c>
      <c r="F1607" s="2">
        <v>0</v>
      </c>
      <c r="G1607" s="3">
        <f t="shared" si="70"/>
        <v>0.55484</v>
      </c>
      <c r="H1607" s="3">
        <f t="shared" si="71"/>
        <v>0.33999999999999986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32285.74</v>
      </c>
      <c r="D1610" s="2">
        <v>0</v>
      </c>
      <c r="E1610" s="2">
        <v>0</v>
      </c>
      <c r="F1610" s="2">
        <v>0</v>
      </c>
      <c r="G1610" s="3">
        <f t="shared" si="70"/>
        <v>936.28646000000015</v>
      </c>
      <c r="H1610" s="3">
        <f t="shared" si="71"/>
        <v>0.25999999999839929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364.5</v>
      </c>
      <c r="D1611" s="2">
        <v>0</v>
      </c>
      <c r="E1611" s="2">
        <v>0</v>
      </c>
      <c r="F1611" s="2">
        <v>0</v>
      </c>
      <c r="G1611" s="3">
        <f t="shared" si="70"/>
        <v>10.934999999999999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194</v>
      </c>
      <c r="D1612" s="2">
        <v>0</v>
      </c>
      <c r="E1612" s="2">
        <v>0</v>
      </c>
      <c r="F1612" s="2">
        <v>0</v>
      </c>
      <c r="G1612" s="3">
        <f t="shared" si="70"/>
        <v>6.0140000000000002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25787.98</v>
      </c>
      <c r="D1613" s="2">
        <v>0</v>
      </c>
      <c r="E1613" s="2">
        <v>0</v>
      </c>
      <c r="F1613" s="2">
        <v>0</v>
      </c>
      <c r="G1613" s="3">
        <f t="shared" si="70"/>
        <v>825.21536000000003</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7128.14</v>
      </c>
      <c r="D1620" s="2">
        <v>0</v>
      </c>
      <c r="E1620" s="2">
        <v>0</v>
      </c>
      <c r="F1620" s="2">
        <v>0</v>
      </c>
      <c r="G1620" s="3">
        <f>B1620/1000*C1620</f>
        <v>277.99745999999999</v>
      </c>
      <c r="H1620" s="3">
        <f>ABS(C1620-ROUND(C1620,0))</f>
        <v>0.14000000000032742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120446.79999999981</v>
      </c>
      <c r="D1621" s="2">
        <v>0</v>
      </c>
      <c r="E1621" s="2">
        <v>0</v>
      </c>
      <c r="F1621" s="2">
        <v>0</v>
      </c>
      <c r="G1621" s="3">
        <f t="shared" si="70"/>
        <v>4817.871999999993</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120446.80000000003</v>
      </c>
      <c r="D1681" s="2">
        <v>0</v>
      </c>
      <c r="E1681" s="2">
        <v>0</v>
      </c>
      <c r="F1681" s="2">
        <v>0</v>
      </c>
      <c r="G1681" s="3">
        <f t="shared" si="70"/>
        <v>12044.680000000004</v>
      </c>
      <c r="H1681" s="3">
        <f t="shared" si="71"/>
        <v>0.19999999996798579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119106.23000000003</v>
      </c>
      <c r="D1683" s="2">
        <v>0</v>
      </c>
      <c r="E1683" s="2">
        <v>0</v>
      </c>
      <c r="F1683" s="2">
        <v>0</v>
      </c>
      <c r="G1683" s="3">
        <f t="shared" si="70"/>
        <v>12148.835460000002</v>
      </c>
      <c r="H1683" s="3">
        <f t="shared" si="71"/>
        <v>0.23000000002502929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1340.57</v>
      </c>
      <c r="D1686" s="14">
        <v>0</v>
      </c>
      <c r="E1686" s="14">
        <v>0</v>
      </c>
      <c r="F1686" s="14">
        <v>0</v>
      </c>
      <c r="G1686" s="15">
        <f t="shared" si="70"/>
        <v>140.75985</v>
      </c>
      <c r="H1686" s="15">
        <f t="shared" si="71"/>
        <v>0.43000000000006366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1" t="s">
        <v>2020</v>
      </c>
      <c r="B3" s="404" t="s">
        <v>2021</v>
      </c>
      <c r="C3" s="400"/>
      <c r="D3" s="5"/>
      <c r="E3" s="5"/>
      <c r="F3" s="5"/>
      <c r="G3" s="5"/>
      <c r="H3" s="5"/>
      <c r="I3" s="5"/>
      <c r="J3" s="5"/>
      <c r="K3" s="5"/>
      <c r="L3" s="5"/>
      <c r="M3" s="5"/>
      <c r="N3" s="5"/>
      <c r="O3" s="5"/>
      <c r="P3" s="5"/>
    </row>
    <row r="4" spans="1:16" ht="37.5" hidden="1" customHeight="1" x14ac:dyDescent="0.2">
      <c r="A4" s="222" t="s">
        <v>2022</v>
      </c>
      <c r="B4" s="399" t="s">
        <v>2023</v>
      </c>
      <c r="C4" s="400"/>
      <c r="D4" s="5"/>
      <c r="E4" s="5"/>
      <c r="F4" s="5"/>
      <c r="G4" s="5"/>
      <c r="H4" s="5"/>
      <c r="I4" s="5"/>
      <c r="J4" s="5"/>
      <c r="K4" s="5"/>
      <c r="L4" s="5"/>
      <c r="M4" s="5"/>
      <c r="N4" s="5"/>
      <c r="O4" s="5"/>
      <c r="P4" s="5"/>
    </row>
    <row r="5" spans="1:16" ht="48" hidden="1" customHeight="1" x14ac:dyDescent="0.2">
      <c r="A5" s="222" t="s">
        <v>2022</v>
      </c>
      <c r="B5" s="399" t="s">
        <v>2024</v>
      </c>
      <c r="C5" s="400"/>
      <c r="D5" s="5"/>
      <c r="E5" s="5"/>
      <c r="F5" s="5"/>
      <c r="G5" s="5"/>
      <c r="H5" s="5"/>
      <c r="I5" s="5"/>
      <c r="J5" s="5"/>
      <c r="K5" s="5"/>
      <c r="L5" s="5"/>
      <c r="M5" s="5"/>
      <c r="N5" s="5"/>
      <c r="O5" s="5"/>
      <c r="P5" s="5"/>
    </row>
    <row r="6" spans="1:16" ht="59.25" hidden="1" customHeight="1" x14ac:dyDescent="0.2">
      <c r="A6" s="222" t="s">
        <v>2022</v>
      </c>
      <c r="B6" s="399" t="s">
        <v>2025</v>
      </c>
      <c r="C6" s="400"/>
      <c r="D6" s="5"/>
      <c r="E6" s="5"/>
      <c r="F6" s="5"/>
      <c r="G6" s="5"/>
      <c r="H6" s="5"/>
      <c r="I6" s="5"/>
      <c r="J6" s="5"/>
      <c r="K6" s="5"/>
      <c r="L6" s="5"/>
      <c r="M6" s="5"/>
      <c r="N6" s="5"/>
      <c r="O6" s="5"/>
      <c r="P6" s="5"/>
    </row>
    <row r="7" spans="1:16" ht="48" hidden="1" customHeight="1" x14ac:dyDescent="0.2">
      <c r="A7" s="222" t="s">
        <v>2026</v>
      </c>
      <c r="B7" s="399" t="s">
        <v>2027</v>
      </c>
      <c r="C7" s="400"/>
      <c r="D7" s="5"/>
      <c r="E7" s="5"/>
      <c r="F7" s="5"/>
      <c r="G7" s="5"/>
      <c r="H7" s="5"/>
      <c r="I7" s="5"/>
      <c r="J7" s="5"/>
      <c r="K7" s="5"/>
      <c r="L7" s="5"/>
      <c r="M7" s="5"/>
      <c r="N7" s="5"/>
      <c r="O7" s="5"/>
      <c r="P7" s="5"/>
    </row>
    <row r="8" spans="1:16" ht="41.25" hidden="1" customHeight="1" x14ac:dyDescent="0.2">
      <c r="A8" s="222" t="s">
        <v>2028</v>
      </c>
      <c r="B8" s="399" t="s">
        <v>2029</v>
      </c>
      <c r="C8" s="400"/>
      <c r="D8" s="5"/>
      <c r="E8" s="5"/>
      <c r="F8" s="5"/>
      <c r="G8" s="5"/>
      <c r="H8" s="5"/>
      <c r="I8" s="5"/>
      <c r="J8" s="5"/>
      <c r="K8" s="5"/>
      <c r="L8" s="5"/>
      <c r="M8" s="5"/>
      <c r="N8" s="5"/>
      <c r="O8" s="5"/>
      <c r="P8" s="5"/>
    </row>
    <row r="9" spans="1:16" ht="59.25" hidden="1" customHeight="1" x14ac:dyDescent="0.2">
      <c r="A9" s="222" t="s">
        <v>2030</v>
      </c>
      <c r="B9" s="399" t="s">
        <v>2031</v>
      </c>
      <c r="C9" s="400"/>
      <c r="D9" s="5"/>
      <c r="E9" s="5"/>
      <c r="F9" s="5"/>
      <c r="G9" s="5"/>
      <c r="H9" s="5"/>
      <c r="I9" s="5"/>
      <c r="J9" s="5"/>
      <c r="K9" s="5"/>
      <c r="L9" s="5"/>
      <c r="M9" s="5"/>
      <c r="N9" s="5"/>
      <c r="O9" s="5"/>
      <c r="P9" s="5"/>
    </row>
    <row r="10" spans="1:16" ht="61.5" hidden="1" customHeight="1" x14ac:dyDescent="0.2">
      <c r="A10" s="222" t="s">
        <v>2030</v>
      </c>
      <c r="B10" s="399" t="s">
        <v>2032</v>
      </c>
      <c r="C10" s="400"/>
      <c r="D10" s="5"/>
      <c r="E10" s="5"/>
      <c r="F10" s="5"/>
      <c r="G10" s="5"/>
      <c r="H10" s="5"/>
      <c r="I10" s="5"/>
      <c r="J10" s="5"/>
      <c r="K10" s="5"/>
      <c r="L10" s="5"/>
      <c r="M10" s="5"/>
      <c r="N10" s="5"/>
      <c r="O10" s="5"/>
      <c r="P10" s="5"/>
    </row>
    <row r="11" spans="1:16" ht="43.5" hidden="1" customHeight="1" x14ac:dyDescent="0.2">
      <c r="A11" s="222" t="s">
        <v>2030</v>
      </c>
      <c r="B11" s="399" t="s">
        <v>2033</v>
      </c>
      <c r="C11" s="400"/>
      <c r="D11" s="5"/>
      <c r="E11" s="5"/>
      <c r="F11" s="5"/>
      <c r="G11" s="5"/>
      <c r="H11" s="5"/>
      <c r="I11" s="5"/>
      <c r="J11" s="5"/>
      <c r="K11" s="5"/>
      <c r="L11" s="5"/>
      <c r="M11" s="5"/>
      <c r="N11" s="5"/>
      <c r="O11" s="5"/>
      <c r="P11" s="5"/>
    </row>
    <row r="12" spans="1:16" ht="27.75" hidden="1" customHeight="1" x14ac:dyDescent="0.2">
      <c r="A12" s="222" t="s">
        <v>2034</v>
      </c>
      <c r="B12" s="399" t="s">
        <v>2035</v>
      </c>
      <c r="C12" s="400"/>
      <c r="D12" s="5"/>
      <c r="E12" s="5"/>
      <c r="F12" s="5"/>
      <c r="G12" s="5"/>
      <c r="H12" s="5"/>
      <c r="I12" s="5"/>
      <c r="J12" s="5"/>
      <c r="K12" s="5"/>
      <c r="L12" s="5"/>
      <c r="M12" s="5"/>
      <c r="N12" s="5"/>
      <c r="O12" s="5"/>
      <c r="P12" s="5"/>
    </row>
    <row r="13" spans="1:16" ht="27.75" hidden="1" customHeight="1" x14ac:dyDescent="0.2">
      <c r="A13" s="222" t="s">
        <v>2036</v>
      </c>
      <c r="B13" s="399" t="s">
        <v>2037</v>
      </c>
      <c r="C13" s="400"/>
      <c r="D13" s="5"/>
      <c r="E13" s="5"/>
      <c r="F13" s="5"/>
      <c r="G13" s="5"/>
      <c r="H13" s="5"/>
      <c r="I13" s="5"/>
      <c r="J13" s="5"/>
      <c r="K13" s="5"/>
      <c r="L13" s="5"/>
      <c r="M13" s="5"/>
      <c r="N13" s="5"/>
      <c r="O13" s="5"/>
      <c r="P13" s="5"/>
    </row>
    <row r="14" spans="1:16" ht="45.75" hidden="1" customHeight="1" x14ac:dyDescent="0.2">
      <c r="A14" s="222" t="s">
        <v>2038</v>
      </c>
      <c r="B14" s="399" t="s">
        <v>2039</v>
      </c>
      <c r="C14" s="400"/>
      <c r="D14" s="5"/>
      <c r="E14" s="5"/>
      <c r="F14" s="5"/>
      <c r="G14" s="5"/>
      <c r="H14" s="5"/>
      <c r="I14" s="5"/>
      <c r="J14" s="5"/>
      <c r="K14" s="5"/>
      <c r="L14" s="5"/>
      <c r="M14" s="5"/>
      <c r="N14" s="5"/>
      <c r="O14" s="5"/>
      <c r="P14" s="5"/>
    </row>
    <row r="15" spans="1:16" ht="45.75" hidden="1" customHeight="1" x14ac:dyDescent="0.2">
      <c r="A15" s="222" t="s">
        <v>2040</v>
      </c>
      <c r="B15" s="399" t="s">
        <v>2041</v>
      </c>
      <c r="C15" s="400"/>
      <c r="D15" s="5"/>
      <c r="E15" s="5"/>
      <c r="F15" s="5"/>
      <c r="G15" s="5"/>
      <c r="H15" s="5"/>
      <c r="I15" s="5"/>
      <c r="J15" s="5"/>
      <c r="K15" s="5"/>
      <c r="L15" s="5"/>
      <c r="M15" s="5"/>
      <c r="N15" s="5"/>
      <c r="O15" s="5"/>
      <c r="P15" s="5"/>
    </row>
    <row r="16" spans="1:16" ht="51" hidden="1" customHeight="1" x14ac:dyDescent="0.2">
      <c r="A16" s="222" t="s">
        <v>2042</v>
      </c>
      <c r="B16" s="399" t="s">
        <v>2043</v>
      </c>
      <c r="C16" s="400"/>
      <c r="D16" s="5"/>
      <c r="E16" s="5"/>
      <c r="F16" s="5"/>
      <c r="G16" s="5"/>
      <c r="H16" s="5"/>
      <c r="I16" s="5"/>
      <c r="J16" s="5"/>
      <c r="K16" s="5"/>
      <c r="L16" s="5"/>
      <c r="M16" s="5"/>
      <c r="N16" s="5"/>
      <c r="O16" s="5"/>
      <c r="P16" s="5"/>
    </row>
    <row r="17" spans="1:16" ht="27.75" hidden="1" customHeight="1" x14ac:dyDescent="0.2">
      <c r="A17" s="222" t="s">
        <v>2044</v>
      </c>
      <c r="B17" s="399" t="s">
        <v>2045</v>
      </c>
      <c r="C17" s="400"/>
      <c r="D17" s="5"/>
      <c r="E17" s="5"/>
      <c r="F17" s="5"/>
      <c r="G17" s="5"/>
      <c r="H17" s="5"/>
      <c r="I17" s="5"/>
      <c r="J17" s="5"/>
      <c r="K17" s="5"/>
      <c r="L17" s="5"/>
      <c r="M17" s="5"/>
      <c r="N17" s="5"/>
      <c r="O17" s="5"/>
      <c r="P17" s="5"/>
    </row>
    <row r="18" spans="1:16" ht="27.75" hidden="1" customHeight="1" x14ac:dyDescent="0.2">
      <c r="A18" s="222" t="s">
        <v>2046</v>
      </c>
      <c r="B18" s="399" t="s">
        <v>2047</v>
      </c>
      <c r="C18" s="400"/>
      <c r="D18" s="5"/>
      <c r="E18" s="5"/>
      <c r="F18" s="5"/>
      <c r="G18" s="5"/>
      <c r="H18" s="5"/>
      <c r="I18" s="5"/>
      <c r="J18" s="5"/>
      <c r="K18" s="5"/>
      <c r="L18" s="5"/>
      <c r="M18" s="5"/>
      <c r="N18" s="5"/>
      <c r="O18" s="5"/>
      <c r="P18" s="5"/>
    </row>
    <row r="19" spans="1:16" ht="45" hidden="1" customHeight="1" x14ac:dyDescent="0.2">
      <c r="A19" s="222" t="s">
        <v>2046</v>
      </c>
      <c r="B19" s="399" t="s">
        <v>2048</v>
      </c>
      <c r="C19" s="400"/>
      <c r="D19" s="5"/>
      <c r="E19" s="5"/>
      <c r="F19" s="5"/>
      <c r="G19" s="5"/>
      <c r="H19" s="5"/>
      <c r="I19" s="5"/>
      <c r="J19" s="5"/>
      <c r="K19" s="5"/>
      <c r="L19" s="5"/>
      <c r="M19" s="5"/>
      <c r="N19" s="5"/>
      <c r="O19" s="5"/>
      <c r="P19" s="5"/>
    </row>
    <row r="20" spans="1:16" ht="45" hidden="1" customHeight="1" x14ac:dyDescent="0.2">
      <c r="A20" s="222" t="s">
        <v>2049</v>
      </c>
      <c r="B20" s="399" t="s">
        <v>2050</v>
      </c>
      <c r="C20" s="400"/>
      <c r="D20" s="5"/>
      <c r="E20" s="5"/>
      <c r="F20" s="5"/>
      <c r="G20" s="5"/>
      <c r="H20" s="5"/>
      <c r="I20" s="5"/>
      <c r="J20" s="5"/>
      <c r="K20" s="5"/>
      <c r="L20" s="5"/>
      <c r="M20" s="5"/>
      <c r="N20" s="5"/>
      <c r="O20" s="5"/>
      <c r="P20" s="5"/>
    </row>
    <row r="21" spans="1:16" ht="30" hidden="1" customHeight="1" x14ac:dyDescent="0.2">
      <c r="A21" s="222" t="s">
        <v>2051</v>
      </c>
      <c r="B21" s="399" t="s">
        <v>2052</v>
      </c>
      <c r="C21" s="400"/>
      <c r="D21" s="5"/>
      <c r="E21" s="5"/>
      <c r="F21" s="5"/>
      <c r="G21" s="5"/>
      <c r="H21" s="5"/>
      <c r="I21" s="5"/>
      <c r="J21" s="5"/>
      <c r="K21" s="5"/>
      <c r="L21" s="5"/>
      <c r="M21" s="5"/>
      <c r="N21" s="5"/>
      <c r="O21" s="5"/>
      <c r="P21" s="5"/>
    </row>
    <row r="22" spans="1:16" ht="30" hidden="1" customHeight="1" x14ac:dyDescent="0.2">
      <c r="A22" s="222" t="s">
        <v>2053</v>
      </c>
      <c r="B22" s="399" t="s">
        <v>2054</v>
      </c>
      <c r="C22" s="400"/>
      <c r="D22" s="5"/>
      <c r="E22" s="5"/>
      <c r="F22" s="5"/>
      <c r="G22" s="5"/>
      <c r="H22" s="5"/>
      <c r="I22" s="5"/>
      <c r="J22" s="5"/>
      <c r="K22" s="5"/>
      <c r="L22" s="5"/>
      <c r="M22" s="5"/>
      <c r="N22" s="5"/>
      <c r="O22" s="5"/>
      <c r="P22" s="5"/>
    </row>
    <row r="23" spans="1:16" ht="30" hidden="1" customHeight="1" x14ac:dyDescent="0.2">
      <c r="A23" s="222" t="s">
        <v>2055</v>
      </c>
      <c r="B23" s="399" t="s">
        <v>2056</v>
      </c>
      <c r="C23" s="400"/>
      <c r="D23" s="5"/>
      <c r="E23" s="5"/>
      <c r="F23" s="5"/>
      <c r="G23" s="5"/>
      <c r="H23" s="5"/>
      <c r="I23" s="5"/>
      <c r="J23" s="5"/>
      <c r="K23" s="5"/>
      <c r="L23" s="5"/>
      <c r="M23" s="5"/>
      <c r="N23" s="5"/>
      <c r="O23" s="5"/>
      <c r="P23" s="5"/>
    </row>
    <row r="24" spans="1:16" ht="30" hidden="1" customHeight="1" x14ac:dyDescent="0.2">
      <c r="A24" s="222" t="s">
        <v>2057</v>
      </c>
      <c r="B24" s="399" t="s">
        <v>2058</v>
      </c>
      <c r="C24" s="400"/>
      <c r="D24" s="5"/>
      <c r="E24" s="5"/>
      <c r="F24" s="5"/>
      <c r="G24" s="5"/>
      <c r="H24" s="5"/>
      <c r="I24" s="5"/>
      <c r="J24" s="5"/>
      <c r="K24" s="5"/>
      <c r="L24" s="5"/>
      <c r="M24" s="5"/>
      <c r="N24" s="5"/>
      <c r="O24" s="5"/>
      <c r="P24" s="5"/>
    </row>
    <row r="25" spans="1:16" ht="30" hidden="1" customHeight="1" x14ac:dyDescent="0.2">
      <c r="A25" s="222" t="s">
        <v>2059</v>
      </c>
      <c r="B25" s="399" t="s">
        <v>2060</v>
      </c>
      <c r="C25" s="400"/>
      <c r="D25" s="5"/>
      <c r="E25" s="5"/>
      <c r="F25" s="5"/>
      <c r="G25" s="5"/>
      <c r="H25" s="5"/>
      <c r="I25" s="5"/>
      <c r="J25" s="5"/>
      <c r="K25" s="5"/>
      <c r="L25" s="5"/>
      <c r="M25" s="5"/>
      <c r="N25" s="5"/>
      <c r="O25" s="5"/>
      <c r="P25" s="5"/>
    </row>
    <row r="26" spans="1:16" ht="30" hidden="1" customHeight="1" x14ac:dyDescent="0.2">
      <c r="A26" s="222" t="s">
        <v>2061</v>
      </c>
      <c r="B26" s="399" t="s">
        <v>2062</v>
      </c>
      <c r="C26" s="400"/>
      <c r="D26" s="5"/>
      <c r="E26" s="5"/>
      <c r="F26" s="5"/>
      <c r="G26" s="5"/>
      <c r="H26" s="5"/>
      <c r="I26" s="5"/>
      <c r="J26" s="5"/>
      <c r="K26" s="5"/>
      <c r="L26" s="5"/>
      <c r="M26" s="5"/>
      <c r="N26" s="5"/>
      <c r="O26" s="5"/>
      <c r="P26" s="5"/>
    </row>
    <row r="27" spans="1:16" ht="70.5" hidden="1" customHeight="1" x14ac:dyDescent="0.2">
      <c r="A27" s="222" t="s">
        <v>2063</v>
      </c>
      <c r="B27" s="399" t="s">
        <v>2064</v>
      </c>
      <c r="C27" s="400"/>
      <c r="D27" s="5"/>
      <c r="E27" s="5"/>
      <c r="F27" s="5"/>
      <c r="G27" s="5"/>
      <c r="H27" s="5"/>
      <c r="I27" s="5"/>
      <c r="J27" s="5"/>
      <c r="K27" s="5"/>
      <c r="L27" s="5"/>
      <c r="M27" s="5"/>
      <c r="N27" s="5"/>
      <c r="O27" s="5"/>
      <c r="P27" s="5"/>
    </row>
    <row r="28" spans="1:16" ht="48" hidden="1" customHeight="1" x14ac:dyDescent="0.2">
      <c r="A28" s="222" t="s">
        <v>2065</v>
      </c>
      <c r="B28" s="399" t="s">
        <v>2066</v>
      </c>
      <c r="C28" s="400"/>
      <c r="D28" s="5"/>
      <c r="E28" s="5"/>
      <c r="F28" s="5"/>
      <c r="G28" s="5"/>
      <c r="H28" s="5"/>
      <c r="I28" s="5"/>
      <c r="J28" s="5"/>
      <c r="K28" s="5"/>
      <c r="L28" s="5"/>
      <c r="M28" s="5"/>
      <c r="N28" s="5"/>
      <c r="O28" s="5"/>
      <c r="P28" s="5"/>
    </row>
    <row r="29" spans="1:16" ht="100.5" hidden="1" customHeight="1" x14ac:dyDescent="0.2">
      <c r="A29" s="222" t="s">
        <v>2067</v>
      </c>
      <c r="B29" s="399" t="s">
        <v>2068</v>
      </c>
      <c r="C29" s="400"/>
      <c r="D29" s="5"/>
      <c r="E29" s="5"/>
      <c r="F29" s="5"/>
      <c r="G29" s="5"/>
      <c r="H29" s="5"/>
      <c r="I29" s="5"/>
      <c r="J29" s="5"/>
      <c r="K29" s="5"/>
      <c r="L29" s="5"/>
      <c r="M29" s="5"/>
      <c r="N29" s="5"/>
      <c r="O29" s="5"/>
      <c r="P29" s="5"/>
    </row>
    <row r="30" spans="1:16" ht="45" hidden="1" customHeight="1" x14ac:dyDescent="0.2">
      <c r="A30" s="222" t="s">
        <v>2069</v>
      </c>
      <c r="B30" s="399" t="s">
        <v>2070</v>
      </c>
      <c r="C30" s="400"/>
      <c r="D30" s="5"/>
      <c r="E30" s="5"/>
      <c r="F30" s="5"/>
      <c r="G30" s="5"/>
      <c r="H30" s="5"/>
      <c r="I30" s="5"/>
      <c r="J30" s="5"/>
      <c r="K30" s="5"/>
      <c r="L30" s="5"/>
      <c r="M30" s="5"/>
      <c r="N30" s="5"/>
      <c r="O30" s="5"/>
      <c r="P30" s="5"/>
    </row>
    <row r="31" spans="1:16" ht="45" hidden="1" customHeight="1" x14ac:dyDescent="0.2">
      <c r="A31" s="222" t="s">
        <v>2071</v>
      </c>
      <c r="B31" s="399" t="s">
        <v>2072</v>
      </c>
      <c r="C31" s="400"/>
      <c r="D31" s="5"/>
      <c r="E31" s="5"/>
      <c r="F31" s="5"/>
      <c r="G31" s="5"/>
      <c r="H31" s="5"/>
      <c r="I31" s="5"/>
      <c r="J31" s="5"/>
      <c r="K31" s="5"/>
      <c r="L31" s="5"/>
      <c r="M31" s="5"/>
      <c r="N31" s="5"/>
      <c r="O31" s="5"/>
      <c r="P31" s="5"/>
    </row>
    <row r="32" spans="1:16" ht="45" hidden="1" customHeight="1" x14ac:dyDescent="0.2">
      <c r="A32" s="222" t="s">
        <v>2073</v>
      </c>
      <c r="B32" s="399" t="s">
        <v>2074</v>
      </c>
      <c r="C32" s="400"/>
      <c r="D32" s="5"/>
      <c r="E32" s="5"/>
      <c r="F32" s="5"/>
      <c r="G32" s="5"/>
      <c r="H32" s="5"/>
      <c r="I32" s="5"/>
      <c r="J32" s="5"/>
      <c r="K32" s="5"/>
      <c r="L32" s="5"/>
      <c r="M32" s="5"/>
      <c r="N32" s="5"/>
      <c r="O32" s="5"/>
      <c r="P32" s="5"/>
    </row>
    <row r="33" spans="1:16" ht="72" hidden="1" customHeight="1" x14ac:dyDescent="0.2">
      <c r="A33" s="222" t="s">
        <v>2075</v>
      </c>
      <c r="B33" s="399" t="s">
        <v>2076</v>
      </c>
      <c r="C33" s="400"/>
      <c r="D33" s="5"/>
      <c r="E33" s="5"/>
      <c r="F33" s="5"/>
      <c r="G33" s="5"/>
      <c r="H33" s="5"/>
      <c r="I33" s="5"/>
      <c r="J33" s="5"/>
      <c r="K33" s="5"/>
      <c r="L33" s="5"/>
      <c r="M33" s="5"/>
      <c r="N33" s="5"/>
      <c r="O33" s="5"/>
      <c r="P33" s="5"/>
    </row>
    <row r="34" spans="1:16" ht="79.5" hidden="1" customHeight="1" x14ac:dyDescent="0.2">
      <c r="A34" s="222" t="s">
        <v>2077</v>
      </c>
      <c r="B34" s="399" t="s">
        <v>2078</v>
      </c>
      <c r="C34" s="400"/>
      <c r="D34" s="5"/>
      <c r="E34" s="5"/>
      <c r="F34" s="5"/>
      <c r="G34" s="5"/>
      <c r="H34" s="5"/>
      <c r="I34" s="5"/>
      <c r="J34" s="5"/>
      <c r="K34" s="5"/>
      <c r="L34" s="5"/>
      <c r="M34" s="5"/>
      <c r="N34" s="5"/>
      <c r="O34" s="5"/>
      <c r="P34" s="5"/>
    </row>
    <row r="35" spans="1:16" ht="70.5" hidden="1" customHeight="1" x14ac:dyDescent="0.2">
      <c r="A35" s="222" t="s">
        <v>2079</v>
      </c>
      <c r="B35" s="399" t="s">
        <v>2080</v>
      </c>
      <c r="C35" s="400"/>
      <c r="D35" s="5"/>
      <c r="E35" s="5"/>
      <c r="F35" s="5"/>
      <c r="G35" s="5"/>
      <c r="H35" s="5"/>
      <c r="I35" s="5"/>
      <c r="J35" s="5"/>
      <c r="K35" s="5"/>
      <c r="L35" s="5"/>
      <c r="M35" s="5"/>
      <c r="N35" s="5"/>
      <c r="O35" s="5"/>
      <c r="P35" s="5"/>
    </row>
    <row r="36" spans="1:16" ht="45.75" hidden="1" customHeight="1" x14ac:dyDescent="0.2">
      <c r="A36" s="222" t="s">
        <v>2081</v>
      </c>
      <c r="B36" s="399" t="s">
        <v>2082</v>
      </c>
      <c r="C36" s="400"/>
      <c r="D36" s="5"/>
      <c r="E36" s="5"/>
      <c r="F36" s="5"/>
      <c r="G36" s="5"/>
      <c r="H36" s="5"/>
      <c r="I36" s="5"/>
      <c r="J36" s="5"/>
      <c r="K36" s="5"/>
      <c r="L36" s="5"/>
      <c r="M36" s="5"/>
      <c r="N36" s="5"/>
      <c r="O36" s="5"/>
      <c r="P36" s="5"/>
    </row>
    <row r="37" spans="1:16" ht="54.75" hidden="1" customHeight="1" x14ac:dyDescent="0.2">
      <c r="A37" s="222" t="s">
        <v>2083</v>
      </c>
      <c r="B37" s="399" t="s">
        <v>2084</v>
      </c>
      <c r="C37" s="400"/>
      <c r="D37" s="5"/>
      <c r="E37" s="5"/>
      <c r="F37" s="5"/>
      <c r="G37" s="5"/>
      <c r="H37" s="5"/>
      <c r="I37" s="5"/>
      <c r="J37" s="5"/>
      <c r="K37" s="5"/>
      <c r="L37" s="5"/>
      <c r="M37" s="5"/>
      <c r="N37" s="5"/>
      <c r="O37" s="5"/>
      <c r="P37" s="5"/>
    </row>
    <row r="38" spans="1:16" ht="37.5" hidden="1" customHeight="1" x14ac:dyDescent="0.2">
      <c r="A38" s="222" t="s">
        <v>2085</v>
      </c>
      <c r="B38" s="399" t="s">
        <v>2086</v>
      </c>
      <c r="C38" s="400"/>
      <c r="D38" s="5"/>
      <c r="E38" s="5"/>
      <c r="F38" s="5"/>
      <c r="G38" s="5"/>
      <c r="H38" s="5"/>
      <c r="I38" s="5"/>
      <c r="J38" s="5"/>
      <c r="K38" s="5"/>
      <c r="L38" s="5"/>
      <c r="M38" s="5"/>
      <c r="N38" s="5"/>
      <c r="O38" s="5"/>
      <c r="P38" s="5"/>
    </row>
    <row r="39" spans="1:16" ht="61.5" hidden="1" customHeight="1" x14ac:dyDescent="0.2">
      <c r="A39" s="222" t="s">
        <v>2087</v>
      </c>
      <c r="B39" s="399" t="s">
        <v>2088</v>
      </c>
      <c r="C39" s="400"/>
      <c r="D39" s="5"/>
      <c r="E39" s="5"/>
      <c r="F39" s="5"/>
      <c r="G39" s="5"/>
      <c r="H39" s="5"/>
      <c r="I39" s="5"/>
      <c r="J39" s="5"/>
      <c r="K39" s="5"/>
      <c r="L39" s="5"/>
      <c r="M39" s="5"/>
      <c r="N39" s="5"/>
      <c r="O39" s="5"/>
      <c r="P39" s="5"/>
    </row>
    <row r="40" spans="1:16" ht="53.25" hidden="1" customHeight="1" x14ac:dyDescent="0.2">
      <c r="A40" s="222" t="s">
        <v>2089</v>
      </c>
      <c r="B40" s="399" t="s">
        <v>2090</v>
      </c>
      <c r="C40" s="400"/>
      <c r="D40" s="5"/>
      <c r="E40" s="5"/>
      <c r="F40" s="5"/>
      <c r="G40" s="5"/>
      <c r="H40" s="5"/>
      <c r="I40" s="5"/>
      <c r="J40" s="5"/>
      <c r="K40" s="5"/>
      <c r="L40" s="5"/>
      <c r="M40" s="5"/>
      <c r="N40" s="5"/>
      <c r="O40" s="5"/>
      <c r="P40" s="5"/>
    </row>
    <row r="41" spans="1:16" ht="73.5" hidden="1" customHeight="1" x14ac:dyDescent="0.2">
      <c r="A41" s="222" t="s">
        <v>2091</v>
      </c>
      <c r="B41" s="399" t="s">
        <v>2092</v>
      </c>
      <c r="C41" s="400"/>
      <c r="D41" s="5"/>
      <c r="E41" s="5"/>
      <c r="F41" s="5"/>
      <c r="G41" s="5"/>
      <c r="H41" s="5"/>
      <c r="I41" s="5"/>
      <c r="J41" s="5"/>
      <c r="K41" s="5"/>
      <c r="L41" s="5"/>
      <c r="M41" s="5"/>
      <c r="N41" s="5"/>
      <c r="O41" s="5"/>
      <c r="P41" s="5"/>
    </row>
    <row r="42" spans="1:16" ht="57.75" hidden="1" customHeight="1" x14ac:dyDescent="0.2">
      <c r="A42" s="222" t="s">
        <v>2093</v>
      </c>
      <c r="B42" s="399" t="s">
        <v>2094</v>
      </c>
      <c r="C42" s="400"/>
      <c r="D42" s="5"/>
      <c r="E42" s="5"/>
      <c r="F42" s="5"/>
      <c r="G42" s="5"/>
      <c r="H42" s="5"/>
      <c r="I42" s="5"/>
      <c r="J42" s="5"/>
      <c r="K42" s="5"/>
      <c r="L42" s="5"/>
      <c r="M42" s="5"/>
      <c r="N42" s="5"/>
      <c r="O42" s="5"/>
      <c r="P42" s="5"/>
    </row>
    <row r="43" spans="1:16" ht="84" hidden="1" customHeight="1" x14ac:dyDescent="0.2">
      <c r="A43" s="222" t="s">
        <v>2095</v>
      </c>
      <c r="B43" s="399" t="s">
        <v>2096</v>
      </c>
      <c r="C43" s="400"/>
      <c r="D43" s="5"/>
      <c r="E43" s="5"/>
      <c r="F43" s="5"/>
      <c r="G43" s="5"/>
      <c r="H43" s="5"/>
      <c r="I43" s="5"/>
      <c r="J43" s="5"/>
      <c r="K43" s="5"/>
      <c r="L43" s="5"/>
      <c r="M43" s="5"/>
      <c r="N43" s="5"/>
      <c r="O43" s="5"/>
      <c r="P43" s="5"/>
    </row>
    <row r="44" spans="1:16" ht="48" hidden="1" customHeight="1" x14ac:dyDescent="0.2">
      <c r="A44" s="222" t="s">
        <v>2097</v>
      </c>
      <c r="B44" s="399" t="s">
        <v>2098</v>
      </c>
      <c r="C44" s="400"/>
      <c r="D44" s="5"/>
      <c r="E44" s="5"/>
      <c r="F44" s="5"/>
      <c r="G44" s="5"/>
      <c r="H44" s="5"/>
      <c r="I44" s="5"/>
      <c r="J44" s="5"/>
      <c r="K44" s="5"/>
      <c r="L44" s="5"/>
      <c r="M44" s="5"/>
      <c r="N44" s="5"/>
      <c r="O44" s="5"/>
      <c r="P44" s="5"/>
    </row>
    <row r="45" spans="1:16" ht="57" hidden="1" customHeight="1" x14ac:dyDescent="0.2">
      <c r="A45" s="222" t="s">
        <v>2099</v>
      </c>
      <c r="B45" s="399" t="s">
        <v>2100</v>
      </c>
      <c r="C45" s="400"/>
      <c r="D45" s="5"/>
      <c r="E45" s="5"/>
      <c r="F45" s="5"/>
      <c r="G45" s="5"/>
      <c r="H45" s="5"/>
      <c r="I45" s="5"/>
      <c r="J45" s="5"/>
      <c r="K45" s="5"/>
      <c r="L45" s="5"/>
      <c r="M45" s="5"/>
      <c r="N45" s="5"/>
      <c r="O45" s="5"/>
      <c r="P45" s="5"/>
    </row>
    <row r="46" spans="1:16" ht="73.5" hidden="1" customHeight="1" x14ac:dyDescent="0.2">
      <c r="A46" s="222"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1" t="s">
        <v>2105</v>
      </c>
      <c r="B48" s="409" t="s">
        <v>2106</v>
      </c>
      <c r="C48" s="408"/>
      <c r="D48" s="5"/>
      <c r="E48" s="5"/>
      <c r="F48" s="5"/>
      <c r="G48" s="5"/>
      <c r="H48" s="5"/>
      <c r="I48" s="5"/>
      <c r="J48" s="5"/>
      <c r="K48" s="5"/>
      <c r="L48" s="5"/>
      <c r="M48" s="5"/>
      <c r="N48" s="5"/>
      <c r="O48" s="5"/>
      <c r="P48" s="5"/>
    </row>
    <row r="49" spans="1:16" ht="34.5" customHeight="1" x14ac:dyDescent="0.2">
      <c r="A49" s="201" t="s">
        <v>2107</v>
      </c>
      <c r="B49" s="407" t="s">
        <v>2108</v>
      </c>
      <c r="C49" s="408"/>
      <c r="D49" s="5"/>
      <c r="E49" s="5"/>
      <c r="F49" s="5"/>
      <c r="G49" s="5"/>
      <c r="H49" s="5"/>
      <c r="I49" s="5"/>
      <c r="J49" s="5"/>
      <c r="K49" s="5"/>
      <c r="L49" s="5"/>
      <c r="M49" s="5"/>
      <c r="N49" s="5"/>
      <c r="O49" s="5"/>
      <c r="P49" s="5"/>
    </row>
    <row r="50" spans="1:16" ht="34.5" customHeight="1" x14ac:dyDescent="0.2">
      <c r="A50" s="201" t="s">
        <v>2109</v>
      </c>
      <c r="B50" s="407" t="s">
        <v>2110</v>
      </c>
      <c r="C50" s="408"/>
      <c r="D50" s="5"/>
      <c r="E50" s="5"/>
      <c r="F50" s="5"/>
      <c r="G50" s="5"/>
      <c r="H50" s="5"/>
      <c r="I50" s="5"/>
      <c r="J50" s="5"/>
      <c r="K50" s="5"/>
      <c r="L50" s="5"/>
      <c r="M50" s="5"/>
      <c r="N50" s="5"/>
      <c r="O50" s="5"/>
      <c r="P50" s="5"/>
    </row>
    <row r="51" spans="1:16" ht="31.5" customHeight="1" x14ac:dyDescent="0.2">
      <c r="A51" s="223" t="s">
        <v>2111</v>
      </c>
      <c r="B51" s="399" t="s">
        <v>2112</v>
      </c>
      <c r="C51" s="400"/>
      <c r="D51" s="5"/>
      <c r="E51" s="5"/>
      <c r="F51" s="5"/>
      <c r="G51" s="5"/>
      <c r="H51" s="5"/>
      <c r="I51" s="5"/>
      <c r="J51" s="5"/>
      <c r="K51" s="5"/>
      <c r="L51" s="5"/>
      <c r="M51" s="5"/>
      <c r="N51" s="5"/>
      <c r="O51" s="5"/>
      <c r="P51" s="5"/>
    </row>
    <row r="52" spans="1:16" ht="31.5" customHeight="1" x14ac:dyDescent="0.2">
      <c r="A52" s="223" t="s">
        <v>2113</v>
      </c>
      <c r="B52" s="399" t="s">
        <v>2114</v>
      </c>
      <c r="C52" s="400"/>
      <c r="D52" s="5"/>
      <c r="E52" s="5"/>
      <c r="F52" s="5"/>
      <c r="G52" s="5"/>
      <c r="H52" s="5"/>
      <c r="I52" s="5"/>
      <c r="J52" s="5"/>
      <c r="K52" s="5"/>
      <c r="L52" s="5"/>
      <c r="M52" s="5"/>
      <c r="N52" s="5"/>
      <c r="O52" s="5"/>
      <c r="P52" s="5"/>
    </row>
    <row r="53" spans="1:16" ht="31.5" customHeight="1" x14ac:dyDescent="0.2">
      <c r="A53" s="223" t="s">
        <v>2115</v>
      </c>
      <c r="B53" s="412" t="s">
        <v>2116</v>
      </c>
      <c r="C53" s="413"/>
      <c r="D53" s="5"/>
      <c r="E53" s="5"/>
      <c r="F53" s="5"/>
      <c r="G53" s="5"/>
      <c r="H53" s="5"/>
      <c r="I53" s="5"/>
      <c r="J53" s="5"/>
      <c r="K53" s="5"/>
      <c r="L53" s="5"/>
      <c r="M53" s="5"/>
      <c r="N53" s="5"/>
      <c r="O53" s="5"/>
      <c r="P53" s="5"/>
    </row>
    <row r="54" spans="1:16" ht="31.5" customHeight="1" x14ac:dyDescent="0.2">
      <c r="A54" s="223" t="s">
        <v>2117</v>
      </c>
      <c r="B54" s="412" t="s">
        <v>2118</v>
      </c>
      <c r="C54" s="413"/>
      <c r="D54" s="5"/>
      <c r="E54" s="5"/>
      <c r="F54" s="5"/>
      <c r="G54" s="5"/>
      <c r="H54" s="5"/>
      <c r="I54" s="5"/>
      <c r="J54" s="5"/>
      <c r="K54" s="5"/>
      <c r="L54" s="5"/>
      <c r="M54" s="5"/>
      <c r="N54" s="5"/>
      <c r="O54" s="5"/>
      <c r="P54" s="5"/>
    </row>
    <row r="55" spans="1:16" ht="54.6" customHeight="1" x14ac:dyDescent="0.2">
      <c r="A55" s="223" t="s">
        <v>2119</v>
      </c>
      <c r="B55" s="412" t="s">
        <v>2120</v>
      </c>
      <c r="C55" s="413"/>
      <c r="D55" s="5"/>
      <c r="E55" s="5"/>
      <c r="F55" s="5"/>
      <c r="G55" s="5"/>
      <c r="H55" s="5"/>
      <c r="I55" s="5"/>
      <c r="J55" s="5"/>
      <c r="K55" s="5"/>
      <c r="L55" s="5"/>
      <c r="M55" s="5"/>
      <c r="N55" s="5"/>
      <c r="O55" s="5"/>
      <c r="P55" s="5"/>
    </row>
    <row r="56" spans="1:16" ht="54.6" customHeight="1" x14ac:dyDescent="0.2">
      <c r="A56" s="223" t="s">
        <v>2121</v>
      </c>
      <c r="B56" s="412" t="s">
        <v>2122</v>
      </c>
      <c r="C56" s="413"/>
      <c r="D56" s="5"/>
      <c r="E56" s="5"/>
      <c r="F56" s="5"/>
      <c r="G56" s="5"/>
      <c r="H56" s="5"/>
      <c r="I56" s="5"/>
      <c r="J56" s="5"/>
      <c r="K56" s="5"/>
      <c r="L56" s="5"/>
      <c r="M56" s="5"/>
      <c r="N56" s="5"/>
      <c r="O56" s="5"/>
      <c r="P56" s="5"/>
    </row>
    <row r="57" spans="1:16" ht="54" customHeight="1" x14ac:dyDescent="0.2">
      <c r="A57" s="223" t="s">
        <v>2123</v>
      </c>
      <c r="B57" s="412" t="s">
        <v>2124</v>
      </c>
      <c r="C57" s="413"/>
      <c r="D57" s="5"/>
      <c r="E57" s="5"/>
      <c r="F57" s="5"/>
      <c r="G57" s="5"/>
      <c r="H57" s="5"/>
      <c r="I57" s="5"/>
      <c r="J57" s="5"/>
      <c r="K57" s="5"/>
      <c r="L57" s="5"/>
      <c r="M57" s="5"/>
      <c r="N57" s="5"/>
      <c r="O57" s="5"/>
      <c r="P57" s="5"/>
    </row>
    <row r="58" spans="1:16" ht="31.15" customHeight="1" x14ac:dyDescent="0.2">
      <c r="A58" s="269" t="s">
        <v>2125</v>
      </c>
      <c r="B58" s="405" t="s">
        <v>2126</v>
      </c>
      <c r="C58" s="406"/>
      <c r="D58" s="5"/>
      <c r="E58" s="5"/>
      <c r="F58" s="5"/>
      <c r="G58" s="5"/>
      <c r="H58" s="5"/>
      <c r="I58" s="5"/>
      <c r="J58" s="5"/>
      <c r="K58" s="5"/>
      <c r="L58" s="5"/>
      <c r="M58" s="5"/>
      <c r="N58" s="5"/>
      <c r="O58" s="5"/>
      <c r="P58" s="5"/>
    </row>
    <row r="59" spans="1:16" ht="46.5" customHeight="1" x14ac:dyDescent="0.2">
      <c r="A59" s="300" t="s">
        <v>2127</v>
      </c>
      <c r="B59" s="397" t="s">
        <v>2128</v>
      </c>
      <c r="C59" s="398"/>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8561</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67" t="s">
        <v>1975</v>
      </c>
      <c r="F7" s="340" t="s">
        <v>1976</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67"/>
      <c r="F8" s="342" t="s">
        <v>1979</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7"/>
      <c r="F9" s="334" t="s">
        <v>1980</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7"/>
      <c r="F10" s="342" t="s">
        <v>1981</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7"/>
      <c r="F11" s="332" t="s">
        <v>1982</v>
      </c>
      <c r="G11" s="333"/>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7"/>
      <c r="F12" s="330" t="s">
        <v>1983</v>
      </c>
      <c r="G12" s="331"/>
      <c r="H12" s="321" t="s">
        <v>3655</v>
      </c>
      <c r="I12" s="27" t="s">
        <v>1984</v>
      </c>
      <c r="J12" s="227"/>
      <c r="K12" s="227"/>
      <c r="L12" s="5"/>
      <c r="M12" s="5"/>
      <c r="N12" s="5"/>
      <c r="O12" s="5"/>
      <c r="P12" s="5"/>
      <c r="Q12" s="5"/>
      <c r="R12" s="5"/>
      <c r="S12" s="5"/>
      <c r="T12" s="5"/>
      <c r="U12" s="5"/>
      <c r="V12" s="5"/>
      <c r="W12" s="5"/>
    </row>
    <row r="13" spans="1:23" ht="23.25" x14ac:dyDescent="0.2">
      <c r="B13" s="18" t="s">
        <v>1985</v>
      </c>
      <c r="C13" s="241" t="s">
        <v>5</v>
      </c>
      <c r="D13" s="313"/>
      <c r="E13" s="367"/>
      <c r="F13" s="364" t="s">
        <v>1986</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4">
        <f>'PR-RAS'!D6</f>
        <v>1354889.7500000002</v>
      </c>
      <c r="I17" s="274">
        <f>'PR-RAS'!E6</f>
        <v>1448231.07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1338947.27</v>
      </c>
      <c r="I18" s="274">
        <f>'PR-RAS'!E152</f>
        <v>1535586.5699999996</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5031.3099999998321</v>
      </c>
      <c r="I20" s="274">
        <f>'PR-RAS'!E650</f>
        <v>117923.78999999951</v>
      </c>
      <c r="J20" s="5"/>
      <c r="K20" s="5"/>
      <c r="L20" s="5"/>
      <c r="M20" s="5"/>
      <c r="N20" s="5"/>
      <c r="O20" s="5"/>
      <c r="P20" s="5"/>
      <c r="Q20" s="5"/>
      <c r="R20" s="5"/>
      <c r="S20" s="5"/>
      <c r="T20" s="5"/>
      <c r="U20" s="5"/>
      <c r="V20" s="5"/>
      <c r="W20" s="5"/>
    </row>
    <row r="21" spans="1:23" ht="29.25" customHeight="1" x14ac:dyDescent="0.2">
      <c r="A21" s="199" t="s">
        <v>1987</v>
      </c>
      <c r="B21" s="347" t="s">
        <v>8</v>
      </c>
      <c r="C21" s="348"/>
      <c r="D21" s="348"/>
      <c r="E21" s="348"/>
      <c r="F21" s="349"/>
      <c r="G21" s="200" t="s">
        <v>9</v>
      </c>
      <c r="H21" s="264" t="s">
        <v>1988</v>
      </c>
      <c r="I21" s="265"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4">
        <f>BILANCA!D7</f>
        <v>2038469.6299999997</v>
      </c>
      <c r="I22" s="274">
        <f>BILANCA!E7</f>
        <v>2003237.2599999993</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7622.33</v>
      </c>
      <c r="I23" s="274">
        <f>BILANCA!E69</f>
        <v>110817.21999999986</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11314.289999999999</v>
      </c>
      <c r="I24" s="274">
        <f>BILANCA!E177</f>
        <v>120446.8</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2034777.67</v>
      </c>
      <c r="I25" s="274">
        <f>BILANCA!E251</f>
        <v>1993607.68</v>
      </c>
      <c r="J25" s="5"/>
      <c r="K25" s="5"/>
      <c r="L25" s="5"/>
      <c r="M25" s="5"/>
      <c r="N25" s="5"/>
      <c r="O25" s="5"/>
      <c r="P25" s="5"/>
      <c r="Q25" s="5"/>
      <c r="R25" s="5"/>
      <c r="S25" s="5"/>
      <c r="T25" s="5"/>
      <c r="U25" s="5"/>
      <c r="V25" s="5"/>
      <c r="W25" s="5"/>
    </row>
    <row r="26" spans="1:23" ht="48" x14ac:dyDescent="0.2">
      <c r="A26" s="199" t="s">
        <v>1987</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1356516.53</v>
      </c>
      <c r="I30" s="274">
        <f>'RAS-funkcijski'!E114</f>
        <v>1561123.55</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1356516.53</v>
      </c>
      <c r="I31" s="274">
        <f>'RAS-funkcijski'!E141</f>
        <v>1561123.55</v>
      </c>
      <c r="J31" s="5"/>
      <c r="K31" s="5"/>
      <c r="L31" s="5"/>
      <c r="M31" s="5"/>
      <c r="N31" s="5"/>
      <c r="O31" s="5"/>
      <c r="P31" s="5"/>
      <c r="Q31" s="5"/>
      <c r="R31" s="5"/>
      <c r="S31" s="5"/>
      <c r="T31" s="5"/>
      <c r="U31" s="5"/>
      <c r="V31" s="5"/>
      <c r="W31" s="5"/>
    </row>
    <row r="32" spans="1:23" ht="29.25" customHeight="1" x14ac:dyDescent="0.2">
      <c r="A32" s="199" t="s">
        <v>1987</v>
      </c>
      <c r="B32" s="347" t="s">
        <v>8</v>
      </c>
      <c r="C32" s="348"/>
      <c r="D32" s="348"/>
      <c r="E32" s="348"/>
      <c r="F32" s="349"/>
      <c r="G32" s="200" t="s">
        <v>9</v>
      </c>
      <c r="H32" s="264" t="s">
        <v>1991</v>
      </c>
      <c r="I32" s="265"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4">
        <f>'P-VRIO'!D5</f>
        <v>60769.14</v>
      </c>
      <c r="I33" s="274">
        <f>'P-VRIO'!E5</f>
        <v>60769.14</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47" t="s">
        <v>8</v>
      </c>
      <c r="C37" s="348"/>
      <c r="D37" s="348"/>
      <c r="E37" s="348"/>
      <c r="F37" s="349"/>
      <c r="G37" s="200" t="s">
        <v>9</v>
      </c>
      <c r="H37" s="264" t="s">
        <v>1988</v>
      </c>
      <c r="I37" s="265"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4">
        <f>OBVEZE!D5</f>
        <v>8002.13</v>
      </c>
      <c r="I38" s="274"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1993</v>
      </c>
      <c r="I39" s="274">
        <f>OBVEZE!D44</f>
        <v>120446.79999999981</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1993</v>
      </c>
      <c r="I41" s="275">
        <f>OBVEZE!D104</f>
        <v>120446.80000000003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1994</v>
      </c>
      <c r="F44" s="350"/>
      <c r="G44" s="228"/>
      <c r="H44" s="351" t="s">
        <v>1995</v>
      </c>
      <c r="I44" s="351"/>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0"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3" t="s">
        <v>6</v>
      </c>
      <c r="B2" s="374"/>
      <c r="C2" s="374"/>
      <c r="D2" s="374"/>
      <c r="E2" s="374"/>
      <c r="F2" s="374"/>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1354889.7500000002</v>
      </c>
      <c r="E6" s="60">
        <f>E7+E43+E49+E82+E106+E125+E134+E140</f>
        <v>1448231.07</v>
      </c>
      <c r="F6" s="45">
        <f t="shared" ref="F6:F132" si="0">IF(D6&lt;&gt;0,IF(E6/D6&gt;=100,"&gt;&gt;100",E6/D6*100),"-")</f>
        <v>106.88921884603523</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1263464.1800000002</v>
      </c>
      <c r="E49" s="60">
        <f>E50+E53+E58+E61+E64+E68+E71+E74+E77</f>
        <v>1340655.4099999999</v>
      </c>
      <c r="F49" s="45">
        <f t="shared" si="0"/>
        <v>106.10949097108553</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1244314.1200000001</v>
      </c>
      <c r="E68" s="60">
        <f t="shared" si="11"/>
        <v>1319092.49</v>
      </c>
      <c r="F68" s="45">
        <f t="shared" si="0"/>
        <v>106.00960551665202</v>
      </c>
    </row>
    <row r="69" spans="1:6" ht="12.75" customHeight="1" x14ac:dyDescent="0.2">
      <c r="A69" s="63" t="s">
        <v>141</v>
      </c>
      <c r="B69" s="64" t="s">
        <v>142</v>
      </c>
      <c r="C69" s="246" t="s">
        <v>141</v>
      </c>
      <c r="D69" s="194">
        <v>1243345.3700000001</v>
      </c>
      <c r="E69" s="194">
        <v>1318600.48</v>
      </c>
      <c r="F69" s="45">
        <f t="shared" si="0"/>
        <v>106.05263121702058</v>
      </c>
    </row>
    <row r="70" spans="1:6" ht="24" x14ac:dyDescent="0.2">
      <c r="A70" s="63" t="s">
        <v>143</v>
      </c>
      <c r="B70" s="64" t="s">
        <v>144</v>
      </c>
      <c r="C70" s="246" t="s">
        <v>143</v>
      </c>
      <c r="D70" s="194">
        <v>968.75</v>
      </c>
      <c r="E70" s="194">
        <v>492.01</v>
      </c>
      <c r="F70" s="45">
        <f t="shared" si="0"/>
        <v>50.78812903225807</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19150.060000000001</v>
      </c>
      <c r="E77" s="60">
        <f t="shared" si="14"/>
        <v>21562.92</v>
      </c>
      <c r="F77" s="45">
        <f t="shared" si="0"/>
        <v>112.59975164568674</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19150.060000000001</v>
      </c>
      <c r="E80" s="194">
        <v>21562.92</v>
      </c>
      <c r="F80" s="45">
        <f t="shared" si="0"/>
        <v>112.59975164568674</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4609.3599999999997</v>
      </c>
      <c r="E106" s="60">
        <f>E107+E112+E120+E124</f>
        <v>4557.3599999999997</v>
      </c>
      <c r="F106" s="45">
        <f t="shared" si="0"/>
        <v>98.871860735546804</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4609.3599999999997</v>
      </c>
      <c r="E112" s="60">
        <f t="shared" si="20"/>
        <v>4557.3599999999997</v>
      </c>
      <c r="F112" s="45">
        <f t="shared" si="0"/>
        <v>98.871860735546804</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4609.3599999999997</v>
      </c>
      <c r="E117" s="194">
        <v>4557.3599999999997</v>
      </c>
      <c r="F117" s="45">
        <f t="shared" si="0"/>
        <v>98.871860735546804</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1391.7399999999998</v>
      </c>
      <c r="E125" s="60">
        <f t="shared" si="22"/>
        <v>3155.07</v>
      </c>
      <c r="F125" s="45">
        <f t="shared" si="0"/>
        <v>226.69967091554463</v>
      </c>
    </row>
    <row r="126" spans="1:6" ht="12.75" customHeight="1" x14ac:dyDescent="0.2">
      <c r="A126" s="63">
        <v>661</v>
      </c>
      <c r="B126" s="65" t="s">
        <v>255</v>
      </c>
      <c r="C126" s="246" t="s">
        <v>256</v>
      </c>
      <c r="D126" s="60">
        <f t="shared" ref="D126:E126" si="23">SUM(D127:D128)</f>
        <v>737.68</v>
      </c>
      <c r="E126" s="60">
        <f t="shared" si="23"/>
        <v>2067.7600000000002</v>
      </c>
      <c r="F126" s="45">
        <f t="shared" si="0"/>
        <v>280.30582366337711</v>
      </c>
    </row>
    <row r="127" spans="1:6" ht="12.75" customHeight="1" x14ac:dyDescent="0.2">
      <c r="A127" s="63">
        <v>6614</v>
      </c>
      <c r="B127" s="65" t="s">
        <v>257</v>
      </c>
      <c r="C127" s="246" t="s">
        <v>258</v>
      </c>
      <c r="D127" s="194">
        <v>106.02</v>
      </c>
      <c r="E127" s="194">
        <v>955.62</v>
      </c>
      <c r="F127" s="45">
        <f t="shared" si="0"/>
        <v>901.35823429541608</v>
      </c>
    </row>
    <row r="128" spans="1:6" ht="12.75" customHeight="1" x14ac:dyDescent="0.2">
      <c r="A128" s="63">
        <v>6615</v>
      </c>
      <c r="B128" s="65" t="s">
        <v>259</v>
      </c>
      <c r="C128" s="246" t="s">
        <v>260</v>
      </c>
      <c r="D128" s="194">
        <v>631.66</v>
      </c>
      <c r="E128" s="194">
        <v>1112.1400000000001</v>
      </c>
      <c r="F128" s="45">
        <f t="shared" si="0"/>
        <v>176.06623816610204</v>
      </c>
    </row>
    <row r="129" spans="1:6" ht="36" x14ac:dyDescent="0.2">
      <c r="A129" s="63">
        <v>663</v>
      </c>
      <c r="B129" s="182" t="s">
        <v>261</v>
      </c>
      <c r="C129" s="246" t="s">
        <v>262</v>
      </c>
      <c r="D129" s="60">
        <f t="shared" ref="D129:E129" si="24">SUM(D130:D133)</f>
        <v>654.05999999999995</v>
      </c>
      <c r="E129" s="60">
        <f t="shared" si="24"/>
        <v>1087.31</v>
      </c>
      <c r="F129" s="45">
        <f t="shared" si="0"/>
        <v>166.24010029660889</v>
      </c>
    </row>
    <row r="130" spans="1:6" ht="12.75" customHeight="1" x14ac:dyDescent="0.2">
      <c r="A130" s="63">
        <v>6631</v>
      </c>
      <c r="B130" s="65" t="s">
        <v>263</v>
      </c>
      <c r="C130" s="246" t="s">
        <v>264</v>
      </c>
      <c r="D130" s="194">
        <v>654.05999999999995</v>
      </c>
      <c r="E130" s="194">
        <v>1087.31</v>
      </c>
      <c r="F130" s="45">
        <f t="shared" si="0"/>
        <v>166.24010029660889</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85424.47</v>
      </c>
      <c r="E134" s="60">
        <f t="shared" si="25"/>
        <v>99863.23</v>
      </c>
      <c r="F134" s="45">
        <f t="shared" ref="F134:F229" si="26">IF(D134&lt;&gt;0,IF(E134/D134&gt;=100,"&gt;&gt;100",E134/D134*100),"-")</f>
        <v>116.90237001177766</v>
      </c>
    </row>
    <row r="135" spans="1:6" ht="24" x14ac:dyDescent="0.2">
      <c r="A135" s="63">
        <v>671</v>
      </c>
      <c r="B135" s="182" t="s">
        <v>273</v>
      </c>
      <c r="C135" s="246" t="s">
        <v>274</v>
      </c>
      <c r="D135" s="60">
        <f t="shared" ref="D135:E135" si="27">SUM(D136:D138)</f>
        <v>85424.47</v>
      </c>
      <c r="E135" s="60">
        <f t="shared" si="27"/>
        <v>99863.23</v>
      </c>
      <c r="F135" s="45">
        <f t="shared" si="26"/>
        <v>116.90237001177766</v>
      </c>
    </row>
    <row r="136" spans="1:6" ht="12.75" customHeight="1" x14ac:dyDescent="0.2">
      <c r="A136" s="63">
        <v>6711</v>
      </c>
      <c r="B136" s="65" t="s">
        <v>275</v>
      </c>
      <c r="C136" s="246" t="s">
        <v>276</v>
      </c>
      <c r="D136" s="194">
        <v>68824.47</v>
      </c>
      <c r="E136" s="194">
        <v>74821.23</v>
      </c>
      <c r="F136" s="45">
        <f t="shared" si="26"/>
        <v>108.71312194630775</v>
      </c>
    </row>
    <row r="137" spans="1:6" ht="24" x14ac:dyDescent="0.2">
      <c r="A137" s="63">
        <v>6712</v>
      </c>
      <c r="B137" s="182" t="s">
        <v>277</v>
      </c>
      <c r="C137" s="246" t="s">
        <v>278</v>
      </c>
      <c r="D137" s="194">
        <v>16600</v>
      </c>
      <c r="E137" s="194">
        <v>25042</v>
      </c>
      <c r="F137" s="45">
        <f t="shared" si="26"/>
        <v>150.85542168674698</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1338947.27</v>
      </c>
      <c r="E152" s="60">
        <f>E153+E164+E202+E221+E230+E262+E273</f>
        <v>1535586.5699999996</v>
      </c>
      <c r="F152" s="45">
        <f t="shared" si="26"/>
        <v>114.68611232165995</v>
      </c>
    </row>
    <row r="153" spans="1:6" ht="12.75" customHeight="1" x14ac:dyDescent="0.2">
      <c r="A153" s="63">
        <v>31</v>
      </c>
      <c r="B153" s="64" t="s">
        <v>308</v>
      </c>
      <c r="C153" s="246" t="s">
        <v>3</v>
      </c>
      <c r="D153" s="60">
        <f t="shared" ref="D153:E153" si="30">D154+D159+D160</f>
        <v>1133393.17</v>
      </c>
      <c r="E153" s="60">
        <f t="shared" si="30"/>
        <v>1324161.1899999997</v>
      </c>
      <c r="F153" s="45">
        <f t="shared" si="26"/>
        <v>116.83158369482673</v>
      </c>
    </row>
    <row r="154" spans="1:6" ht="12.75" customHeight="1" x14ac:dyDescent="0.2">
      <c r="A154" s="63">
        <v>311</v>
      </c>
      <c r="B154" s="64" t="s">
        <v>309</v>
      </c>
      <c r="C154" s="246" t="s">
        <v>310</v>
      </c>
      <c r="D154" s="60">
        <f t="shared" ref="D154:E154" si="31">SUM(D155:D158)</f>
        <v>934526.67</v>
      </c>
      <c r="E154" s="60">
        <f t="shared" si="31"/>
        <v>1097773.7599999998</v>
      </c>
      <c r="F154" s="45">
        <f t="shared" si="26"/>
        <v>117.46842495142485</v>
      </c>
    </row>
    <row r="155" spans="1:6" ht="12.75" customHeight="1" x14ac:dyDescent="0.2">
      <c r="A155" s="63">
        <v>3111</v>
      </c>
      <c r="B155" s="64" t="s">
        <v>311</v>
      </c>
      <c r="C155" s="246" t="s">
        <v>312</v>
      </c>
      <c r="D155" s="194">
        <v>896162.27</v>
      </c>
      <c r="E155" s="194">
        <v>1048006.2</v>
      </c>
      <c r="F155" s="45">
        <f t="shared" si="26"/>
        <v>116.94379858237056</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22623.22</v>
      </c>
      <c r="E157" s="194">
        <v>27972.17</v>
      </c>
      <c r="F157" s="45">
        <f t="shared" si="26"/>
        <v>123.64362809538163</v>
      </c>
    </row>
    <row r="158" spans="1:6" ht="12.75" customHeight="1" x14ac:dyDescent="0.2">
      <c r="A158" s="63">
        <v>3114</v>
      </c>
      <c r="B158" s="65" t="s">
        <v>317</v>
      </c>
      <c r="C158" s="246" t="s">
        <v>318</v>
      </c>
      <c r="D158" s="194">
        <v>15741.18</v>
      </c>
      <c r="E158" s="194">
        <v>21795.39</v>
      </c>
      <c r="F158" s="45">
        <f t="shared" si="26"/>
        <v>138.46096671278772</v>
      </c>
    </row>
    <row r="159" spans="1:6" ht="12.75" customHeight="1" x14ac:dyDescent="0.2">
      <c r="A159" s="63">
        <v>312</v>
      </c>
      <c r="B159" s="65" t="s">
        <v>319</v>
      </c>
      <c r="C159" s="246" t="s">
        <v>320</v>
      </c>
      <c r="D159" s="194">
        <v>44951.08</v>
      </c>
      <c r="E159" s="194">
        <v>47736.7</v>
      </c>
      <c r="F159" s="45">
        <f t="shared" si="26"/>
        <v>106.19700349802494</v>
      </c>
    </row>
    <row r="160" spans="1:6" ht="12.75" customHeight="1" x14ac:dyDescent="0.2">
      <c r="A160" s="63">
        <v>313</v>
      </c>
      <c r="B160" s="65" t="s">
        <v>321</v>
      </c>
      <c r="C160" s="246" t="s">
        <v>322</v>
      </c>
      <c r="D160" s="60">
        <f t="shared" ref="D160:E160" si="32">SUM(D161:D163)</f>
        <v>153915.42000000001</v>
      </c>
      <c r="E160" s="60">
        <f t="shared" si="32"/>
        <v>178650.73</v>
      </c>
      <c r="F160" s="45">
        <f t="shared" si="26"/>
        <v>116.07071598154364</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153915.42000000001</v>
      </c>
      <c r="E162" s="194">
        <v>178650.73</v>
      </c>
      <c r="F162" s="45">
        <f t="shared" si="26"/>
        <v>116.07071598154364</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177392.35000000003</v>
      </c>
      <c r="E164" s="60">
        <f>E165+E170+E178+E188+E189+E194</f>
        <v>181773.66</v>
      </c>
      <c r="F164" s="45">
        <f t="shared" si="26"/>
        <v>102.46984156870349</v>
      </c>
    </row>
    <row r="165" spans="1:6" ht="12.75" customHeight="1" x14ac:dyDescent="0.2">
      <c r="A165" s="63">
        <v>321</v>
      </c>
      <c r="B165" s="64" t="s">
        <v>331</v>
      </c>
      <c r="C165" s="246" t="s">
        <v>332</v>
      </c>
      <c r="D165" s="60">
        <f t="shared" ref="D165:E165" si="33">SUM(D166:D169)</f>
        <v>56785.950000000004</v>
      </c>
      <c r="E165" s="60">
        <f t="shared" si="33"/>
        <v>59844.159999999996</v>
      </c>
      <c r="F165" s="45">
        <f t="shared" si="26"/>
        <v>105.38550468910002</v>
      </c>
    </row>
    <row r="166" spans="1:6" ht="12.75" customHeight="1" x14ac:dyDescent="0.2">
      <c r="A166" s="63">
        <v>3211</v>
      </c>
      <c r="B166" s="64" t="s">
        <v>333</v>
      </c>
      <c r="C166" s="246" t="s">
        <v>334</v>
      </c>
      <c r="D166" s="194">
        <v>1373.4</v>
      </c>
      <c r="E166" s="194">
        <v>2427.4499999999998</v>
      </c>
      <c r="F166" s="45">
        <f t="shared" si="26"/>
        <v>176.74748798602008</v>
      </c>
    </row>
    <row r="167" spans="1:6" ht="12.75" customHeight="1" x14ac:dyDescent="0.2">
      <c r="A167" s="63">
        <v>3212</v>
      </c>
      <c r="B167" s="64" t="s">
        <v>335</v>
      </c>
      <c r="C167" s="246" t="s">
        <v>336</v>
      </c>
      <c r="D167" s="194">
        <v>54478.65</v>
      </c>
      <c r="E167" s="194">
        <v>56801.01</v>
      </c>
      <c r="F167" s="45">
        <f t="shared" si="26"/>
        <v>104.26288096345999</v>
      </c>
    </row>
    <row r="168" spans="1:6" ht="12.75" customHeight="1" x14ac:dyDescent="0.2">
      <c r="A168" s="63">
        <v>3213</v>
      </c>
      <c r="B168" s="64" t="s">
        <v>337</v>
      </c>
      <c r="C168" s="246" t="s">
        <v>338</v>
      </c>
      <c r="D168" s="194">
        <v>163</v>
      </c>
      <c r="E168" s="194">
        <v>36.5</v>
      </c>
      <c r="F168" s="45">
        <f t="shared" si="26"/>
        <v>22.392638036809817</v>
      </c>
    </row>
    <row r="169" spans="1:6" ht="12.75" customHeight="1" x14ac:dyDescent="0.2">
      <c r="A169" s="63">
        <v>3214</v>
      </c>
      <c r="B169" s="64" t="s">
        <v>339</v>
      </c>
      <c r="C169" s="246" t="s">
        <v>340</v>
      </c>
      <c r="D169" s="194">
        <v>770.9</v>
      </c>
      <c r="E169" s="194">
        <v>579.20000000000005</v>
      </c>
      <c r="F169" s="45">
        <f t="shared" si="26"/>
        <v>75.132961473602293</v>
      </c>
    </row>
    <row r="170" spans="1:6" ht="12.75" customHeight="1" x14ac:dyDescent="0.2">
      <c r="A170" s="63">
        <v>322</v>
      </c>
      <c r="B170" s="64" t="s">
        <v>341</v>
      </c>
      <c r="C170" s="246" t="s">
        <v>342</v>
      </c>
      <c r="D170" s="60">
        <f t="shared" ref="D170:E170" si="34">SUM(D171:D177)</f>
        <v>80745.930000000022</v>
      </c>
      <c r="E170" s="60">
        <f t="shared" si="34"/>
        <v>80330.859999999986</v>
      </c>
      <c r="F170" s="45">
        <f t="shared" si="26"/>
        <v>99.485955515033339</v>
      </c>
    </row>
    <row r="171" spans="1:6" ht="12.75" customHeight="1" x14ac:dyDescent="0.2">
      <c r="A171" s="63">
        <v>3221</v>
      </c>
      <c r="B171" s="64" t="s">
        <v>343</v>
      </c>
      <c r="C171" s="246" t="s">
        <v>344</v>
      </c>
      <c r="D171" s="194">
        <v>5199.3999999999996</v>
      </c>
      <c r="E171" s="194">
        <v>4496.6000000000004</v>
      </c>
      <c r="F171" s="45">
        <f t="shared" si="26"/>
        <v>86.483055737200459</v>
      </c>
    </row>
    <row r="172" spans="1:6" ht="12.75" customHeight="1" x14ac:dyDescent="0.2">
      <c r="A172" s="63">
        <v>3222</v>
      </c>
      <c r="B172" s="64" t="s">
        <v>345</v>
      </c>
      <c r="C172" s="246" t="s">
        <v>346</v>
      </c>
      <c r="D172" s="194">
        <v>48379.76</v>
      </c>
      <c r="E172" s="194">
        <v>46041.35</v>
      </c>
      <c r="F172" s="45">
        <f t="shared" si="26"/>
        <v>95.166553120561147</v>
      </c>
    </row>
    <row r="173" spans="1:6" ht="12.75" customHeight="1" x14ac:dyDescent="0.2">
      <c r="A173" s="63">
        <v>3223</v>
      </c>
      <c r="B173" s="65" t="s">
        <v>347</v>
      </c>
      <c r="C173" s="246" t="s">
        <v>348</v>
      </c>
      <c r="D173" s="194">
        <v>24813.58</v>
      </c>
      <c r="E173" s="194">
        <v>26474.82</v>
      </c>
      <c r="F173" s="45">
        <f t="shared" si="26"/>
        <v>106.69488239907341</v>
      </c>
    </row>
    <row r="174" spans="1:6" ht="12.75" customHeight="1" x14ac:dyDescent="0.2">
      <c r="A174" s="63">
        <v>3224</v>
      </c>
      <c r="B174" s="65" t="s">
        <v>349</v>
      </c>
      <c r="C174" s="246" t="s">
        <v>350</v>
      </c>
      <c r="D174" s="194">
        <v>1384.74</v>
      </c>
      <c r="E174" s="194">
        <v>1608.61</v>
      </c>
      <c r="F174" s="45">
        <f t="shared" si="26"/>
        <v>116.16693386484104</v>
      </c>
    </row>
    <row r="175" spans="1:6" ht="12.75" customHeight="1" x14ac:dyDescent="0.2">
      <c r="A175" s="63">
        <v>3225</v>
      </c>
      <c r="B175" s="65" t="s">
        <v>351</v>
      </c>
      <c r="C175" s="246" t="s">
        <v>352</v>
      </c>
      <c r="D175" s="194">
        <v>745.32</v>
      </c>
      <c r="E175" s="194">
        <v>1513.48</v>
      </c>
      <c r="F175" s="45">
        <f t="shared" si="26"/>
        <v>203.06445553587719</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223.13</v>
      </c>
      <c r="E177" s="194">
        <v>196</v>
      </c>
      <c r="F177" s="45">
        <f t="shared" si="26"/>
        <v>87.841168825348447</v>
      </c>
    </row>
    <row r="178" spans="1:6" ht="12.75" customHeight="1" x14ac:dyDescent="0.2">
      <c r="A178" s="63">
        <v>323</v>
      </c>
      <c r="B178" s="65" t="s">
        <v>357</v>
      </c>
      <c r="C178" s="246" t="s">
        <v>358</v>
      </c>
      <c r="D178" s="60">
        <f t="shared" ref="D178:E178" si="35">SUM(D179:D187)</f>
        <v>30135.940000000002</v>
      </c>
      <c r="E178" s="60">
        <f t="shared" si="35"/>
        <v>33389.47</v>
      </c>
      <c r="F178" s="45">
        <f t="shared" si="26"/>
        <v>110.79617891461157</v>
      </c>
    </row>
    <row r="179" spans="1:6" ht="12.75" customHeight="1" x14ac:dyDescent="0.2">
      <c r="A179" s="63">
        <v>3231</v>
      </c>
      <c r="B179" s="65" t="s">
        <v>359</v>
      </c>
      <c r="C179" s="246" t="s">
        <v>360</v>
      </c>
      <c r="D179" s="194">
        <v>3234.35</v>
      </c>
      <c r="E179" s="194">
        <v>2612.12</v>
      </c>
      <c r="F179" s="45">
        <f t="shared" si="26"/>
        <v>80.761822313602423</v>
      </c>
    </row>
    <row r="180" spans="1:6" ht="12.75" customHeight="1" x14ac:dyDescent="0.2">
      <c r="A180" s="63">
        <v>3232</v>
      </c>
      <c r="B180" s="65" t="s">
        <v>361</v>
      </c>
      <c r="C180" s="246" t="s">
        <v>362</v>
      </c>
      <c r="D180" s="194">
        <v>9145.82</v>
      </c>
      <c r="E180" s="194">
        <v>10559.41</v>
      </c>
      <c r="F180" s="45">
        <f t="shared" si="26"/>
        <v>115.45613187226516</v>
      </c>
    </row>
    <row r="181" spans="1:6" ht="12.75" customHeight="1" x14ac:dyDescent="0.2">
      <c r="A181" s="63">
        <v>3233</v>
      </c>
      <c r="B181" s="65" t="s">
        <v>363</v>
      </c>
      <c r="C181" s="246" t="s">
        <v>364</v>
      </c>
      <c r="D181" s="194">
        <v>744.96</v>
      </c>
      <c r="E181" s="194">
        <v>127.44</v>
      </c>
      <c r="F181" s="45">
        <f t="shared" si="26"/>
        <v>17.106958762886595</v>
      </c>
    </row>
    <row r="182" spans="1:6" ht="12.75" customHeight="1" x14ac:dyDescent="0.2">
      <c r="A182" s="63">
        <v>3234</v>
      </c>
      <c r="B182" s="65" t="s">
        <v>365</v>
      </c>
      <c r="C182" s="246" t="s">
        <v>366</v>
      </c>
      <c r="D182" s="194">
        <v>5489.04</v>
      </c>
      <c r="E182" s="194">
        <v>5121.51</v>
      </c>
      <c r="F182" s="45">
        <f t="shared" si="26"/>
        <v>93.304293646976518</v>
      </c>
    </row>
    <row r="183" spans="1:6" ht="12.75" customHeight="1" x14ac:dyDescent="0.2">
      <c r="A183" s="63">
        <v>3235</v>
      </c>
      <c r="B183" s="64" t="s">
        <v>367</v>
      </c>
      <c r="C183" s="246" t="s">
        <v>368</v>
      </c>
      <c r="D183" s="194">
        <v>4135.01</v>
      </c>
      <c r="E183" s="194">
        <v>4169.66</v>
      </c>
      <c r="F183" s="45">
        <f t="shared" si="26"/>
        <v>100.83796653454284</v>
      </c>
    </row>
    <row r="184" spans="1:6" ht="12.75" customHeight="1" x14ac:dyDescent="0.2">
      <c r="A184" s="63">
        <v>3236</v>
      </c>
      <c r="B184" s="64" t="s">
        <v>369</v>
      </c>
      <c r="C184" s="246" t="s">
        <v>370</v>
      </c>
      <c r="D184" s="194">
        <v>2180.59</v>
      </c>
      <c r="E184" s="194">
        <v>3310.26</v>
      </c>
      <c r="F184" s="45">
        <f t="shared" si="26"/>
        <v>151.80570396085463</v>
      </c>
    </row>
    <row r="185" spans="1:6" ht="12.75" customHeight="1" x14ac:dyDescent="0.2">
      <c r="A185" s="63">
        <v>3237</v>
      </c>
      <c r="B185" s="64" t="s">
        <v>371</v>
      </c>
      <c r="C185" s="246" t="s">
        <v>372</v>
      </c>
      <c r="D185" s="194">
        <v>904.68</v>
      </c>
      <c r="E185" s="194">
        <v>3111.08</v>
      </c>
      <c r="F185" s="45">
        <f t="shared" si="26"/>
        <v>343.88734138037762</v>
      </c>
    </row>
    <row r="186" spans="1:6" ht="12.75" customHeight="1" x14ac:dyDescent="0.2">
      <c r="A186" s="63">
        <v>3238</v>
      </c>
      <c r="B186" s="64" t="s">
        <v>373</v>
      </c>
      <c r="C186" s="246" t="s">
        <v>374</v>
      </c>
      <c r="D186" s="194">
        <v>2178.36</v>
      </c>
      <c r="E186" s="194">
        <v>2303.36</v>
      </c>
      <c r="F186" s="45">
        <f t="shared" si="26"/>
        <v>105.73826181163813</v>
      </c>
    </row>
    <row r="187" spans="1:6" ht="12.75" customHeight="1" x14ac:dyDescent="0.2">
      <c r="A187" s="63">
        <v>3239</v>
      </c>
      <c r="B187" s="64" t="s">
        <v>375</v>
      </c>
      <c r="C187" s="246" t="s">
        <v>376</v>
      </c>
      <c r="D187" s="194">
        <v>2123.13</v>
      </c>
      <c r="E187" s="194">
        <v>2074.63</v>
      </c>
      <c r="F187" s="45">
        <f t="shared" si="26"/>
        <v>97.715636819224443</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192">
        <v>0</v>
      </c>
      <c r="E191" s="192">
        <v>0</v>
      </c>
      <c r="F191" s="71" t="str">
        <f>IF(D191&lt;&gt;0,IF(E191/D191&gt;=100,"&gt;&gt;100",E191/D191*100),"-")</f>
        <v>-</v>
      </c>
    </row>
    <row r="192" spans="1:6" ht="12.75" customHeight="1" x14ac:dyDescent="0.2">
      <c r="A192" s="70" t="s">
        <v>385</v>
      </c>
      <c r="B192" s="65" t="s">
        <v>386</v>
      </c>
      <c r="C192" s="276" t="s">
        <v>385</v>
      </c>
      <c r="D192" s="192">
        <v>0</v>
      </c>
      <c r="E192" s="192">
        <v>0</v>
      </c>
      <c r="F192" s="71" t="str">
        <f>IF(D192&lt;&gt;0,IF(E192/D192&gt;=100,"&gt;&gt;100",E192/D192*100),"-")</f>
        <v>-</v>
      </c>
    </row>
    <row r="193" spans="1:6" ht="12.75" customHeight="1" x14ac:dyDescent="0.2">
      <c r="A193" s="70" t="s">
        <v>387</v>
      </c>
      <c r="B193" s="65" t="s">
        <v>388</v>
      </c>
      <c r="C193" s="276" t="s">
        <v>387</v>
      </c>
      <c r="D193" s="192">
        <v>0</v>
      </c>
      <c r="E193" s="192">
        <v>0</v>
      </c>
      <c r="F193" s="71" t="str">
        <f>IF(D193&lt;&gt;0,IF(E193/D193&gt;=100,"&gt;&gt;100",E193/D193*100),"-")</f>
        <v>-</v>
      </c>
    </row>
    <row r="194" spans="1:6" ht="12.75" customHeight="1" x14ac:dyDescent="0.2">
      <c r="A194" s="63">
        <v>329</v>
      </c>
      <c r="B194" s="64" t="s">
        <v>389</v>
      </c>
      <c r="C194" s="246" t="s">
        <v>390</v>
      </c>
      <c r="D194" s="60">
        <f t="shared" ref="D194:E194" si="36">SUM(D195:D201)</f>
        <v>9724.5299999999988</v>
      </c>
      <c r="E194" s="60">
        <f t="shared" si="36"/>
        <v>8209.17</v>
      </c>
      <c r="F194" s="45">
        <f t="shared" si="26"/>
        <v>84.417138925994379</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1447.79</v>
      </c>
      <c r="E196" s="194">
        <v>1478.51</v>
      </c>
      <c r="F196" s="45">
        <f t="shared" si="26"/>
        <v>102.12185468887063</v>
      </c>
    </row>
    <row r="197" spans="1:6" ht="12.75" customHeight="1" x14ac:dyDescent="0.2">
      <c r="A197" s="63">
        <v>3293</v>
      </c>
      <c r="B197" s="64" t="s">
        <v>395</v>
      </c>
      <c r="C197" s="246" t="s">
        <v>396</v>
      </c>
      <c r="D197" s="194">
        <v>0</v>
      </c>
      <c r="E197" s="194">
        <v>0</v>
      </c>
      <c r="F197" s="45" t="str">
        <f t="shared" si="26"/>
        <v>-</v>
      </c>
    </row>
    <row r="198" spans="1:6" ht="12.75" customHeight="1" x14ac:dyDescent="0.2">
      <c r="A198" s="63">
        <v>3294</v>
      </c>
      <c r="B198" s="64" t="s">
        <v>397</v>
      </c>
      <c r="C198" s="246" t="s">
        <v>398</v>
      </c>
      <c r="D198" s="194">
        <v>163.09</v>
      </c>
      <c r="E198" s="194">
        <v>195</v>
      </c>
      <c r="F198" s="45">
        <f t="shared" si="26"/>
        <v>119.56588386780305</v>
      </c>
    </row>
    <row r="199" spans="1:6" ht="12.75" customHeight="1" x14ac:dyDescent="0.2">
      <c r="A199" s="63">
        <v>3295</v>
      </c>
      <c r="B199" s="64" t="s">
        <v>399</v>
      </c>
      <c r="C199" s="246" t="s">
        <v>400</v>
      </c>
      <c r="D199" s="194">
        <v>3499.21</v>
      </c>
      <c r="E199" s="194">
        <v>4022</v>
      </c>
      <c r="F199" s="45">
        <f t="shared" si="26"/>
        <v>114.9402293660569</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4614.4399999999996</v>
      </c>
      <c r="E201" s="194">
        <v>2513.66</v>
      </c>
      <c r="F201" s="45">
        <f t="shared" si="26"/>
        <v>54.473782300777565</v>
      </c>
    </row>
    <row r="202" spans="1:6" ht="12.75" customHeight="1" x14ac:dyDescent="0.2">
      <c r="A202" s="63">
        <v>34</v>
      </c>
      <c r="B202" s="183" t="s">
        <v>405</v>
      </c>
      <c r="C202" s="246" t="s">
        <v>406</v>
      </c>
      <c r="D202" s="60">
        <f t="shared" ref="D202:E202" si="37">D203+D208+D216</f>
        <v>23</v>
      </c>
      <c r="E202" s="60">
        <f t="shared" si="37"/>
        <v>23</v>
      </c>
      <c r="F202" s="45">
        <f t="shared" si="26"/>
        <v>100</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23</v>
      </c>
      <c r="E216" s="60">
        <f t="shared" si="40"/>
        <v>23</v>
      </c>
      <c r="F216" s="45">
        <f t="shared" si="26"/>
        <v>100</v>
      </c>
    </row>
    <row r="217" spans="1:6" ht="12.75" customHeight="1" x14ac:dyDescent="0.2">
      <c r="A217" s="63">
        <v>3431</v>
      </c>
      <c r="B217" s="182" t="s">
        <v>435</v>
      </c>
      <c r="C217" s="246" t="s">
        <v>436</v>
      </c>
      <c r="D217" s="194">
        <v>23</v>
      </c>
      <c r="E217" s="194">
        <v>23</v>
      </c>
      <c r="F217" s="45">
        <f t="shared" si="26"/>
        <v>100</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86.73</v>
      </c>
      <c r="E230" s="60">
        <f>E231+E234+E237+E242+E246+E250+E254+E257</f>
        <v>110.5</v>
      </c>
      <c r="F230" s="45">
        <f t="shared" ref="F230:F245" si="44">IF(D230&lt;&gt;0,IF(E230/D230&gt;=100,"&gt;&gt;100",E230/D230*100),"-")</f>
        <v>127.40689496137438</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c r="F255" s="45" t="str">
        <f t="shared" si="53"/>
        <v>-</v>
      </c>
    </row>
    <row r="256" spans="1:6" ht="12.75" customHeight="1" x14ac:dyDescent="0.2">
      <c r="A256" s="63" t="s">
        <v>509</v>
      </c>
      <c r="B256" s="219" t="s">
        <v>156</v>
      </c>
      <c r="C256" s="246" t="s">
        <v>509</v>
      </c>
      <c r="D256" s="194">
        <v>0</v>
      </c>
      <c r="E256" s="194"/>
      <c r="F256" s="45" t="str">
        <f t="shared" si="53"/>
        <v>-</v>
      </c>
    </row>
    <row r="257" spans="1:6" ht="24" x14ac:dyDescent="0.2">
      <c r="A257" s="63" t="s">
        <v>510</v>
      </c>
      <c r="B257" s="64" t="s">
        <v>511</v>
      </c>
      <c r="C257" s="246" t="s">
        <v>510</v>
      </c>
      <c r="D257" s="60">
        <f t="shared" ref="D257:E257" si="54">SUM(D258:D261)</f>
        <v>86.73</v>
      </c>
      <c r="E257" s="60">
        <f t="shared" si="54"/>
        <v>110.5</v>
      </c>
      <c r="F257" s="45">
        <f t="shared" si="53"/>
        <v>127.40689496137438</v>
      </c>
    </row>
    <row r="258" spans="1:6" ht="12.75" customHeight="1" x14ac:dyDescent="0.2">
      <c r="A258" s="63" t="s">
        <v>512</v>
      </c>
      <c r="B258" s="64" t="s">
        <v>159</v>
      </c>
      <c r="C258" s="246" t="s">
        <v>512</v>
      </c>
      <c r="D258" s="194">
        <v>86.73</v>
      </c>
      <c r="E258" s="194">
        <v>110.5</v>
      </c>
      <c r="F258" s="45">
        <f t="shared" si="53"/>
        <v>127.40689496137438</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27674.02</v>
      </c>
      <c r="E262" s="60">
        <f t="shared" si="55"/>
        <v>29153.72</v>
      </c>
      <c r="F262" s="45">
        <f t="shared" ref="F262:F268" si="56">IF(D262&lt;&gt;0,IF(E262/D262&gt;=100,"&gt;&gt;100",E262/D262*100),"-")</f>
        <v>105.34689213926998</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27674.02</v>
      </c>
      <c r="E269" s="60">
        <f t="shared" si="58"/>
        <v>29153.72</v>
      </c>
      <c r="F269" s="45">
        <f t="shared" ref="F269:F272" si="59">IF(D269&lt;&gt;0,IF(E269/D269&gt;=100,"&gt;&gt;100",E269/D269*100),"-")</f>
        <v>105.34689213926998</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27674.02</v>
      </c>
      <c r="E271" s="194">
        <v>29153.72</v>
      </c>
      <c r="F271" s="45">
        <f t="shared" si="59"/>
        <v>105.34689213926998</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378</v>
      </c>
      <c r="E273" s="60">
        <f t="shared" si="60"/>
        <v>364.5</v>
      </c>
      <c r="F273" s="45">
        <f t="shared" ref="F273:F277" si="61">IF(D273&lt;&gt;0,IF(E273/D273&gt;=100,"&gt;&gt;100",E273/D273*100),"-")</f>
        <v>96.428571428571431</v>
      </c>
    </row>
    <row r="274" spans="1:6" ht="12.75" customHeight="1" x14ac:dyDescent="0.2">
      <c r="A274" s="63">
        <v>381</v>
      </c>
      <c r="B274" s="64" t="s">
        <v>540</v>
      </c>
      <c r="C274" s="246" t="s">
        <v>541</v>
      </c>
      <c r="D274" s="60">
        <f t="shared" ref="D274:E274" si="62">SUM(D275:D277)</f>
        <v>378</v>
      </c>
      <c r="E274" s="60">
        <f t="shared" si="62"/>
        <v>364.5</v>
      </c>
      <c r="F274" s="45">
        <f t="shared" si="61"/>
        <v>96.428571428571431</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378</v>
      </c>
      <c r="E276" s="194">
        <v>364.5</v>
      </c>
      <c r="F276" s="45">
        <f t="shared" si="61"/>
        <v>96.428571428571431</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1338947.27</v>
      </c>
      <c r="E299" s="60">
        <f>E152-E297+E298</f>
        <v>1535586.5699999996</v>
      </c>
      <c r="F299" s="45">
        <f t="shared" si="68"/>
        <v>114.68611232165995</v>
      </c>
    </row>
    <row r="300" spans="1:6" ht="12.75" customHeight="1" x14ac:dyDescent="0.2">
      <c r="A300" s="63" t="s">
        <v>581</v>
      </c>
      <c r="B300" s="64" t="s">
        <v>592</v>
      </c>
      <c r="C300" s="246" t="s">
        <v>593</v>
      </c>
      <c r="D300" s="60">
        <f>IF(D6&gt;=D299,D6-D299,0)</f>
        <v>15942.480000000214</v>
      </c>
      <c r="E300" s="60">
        <f>IF(E6&gt;=E299,E6-E299,0)</f>
        <v>0</v>
      </c>
      <c r="F300" s="45">
        <f t="shared" si="68"/>
        <v>0</v>
      </c>
    </row>
    <row r="301" spans="1:6" ht="12.75" customHeight="1" x14ac:dyDescent="0.2">
      <c r="A301" s="63" t="s">
        <v>581</v>
      </c>
      <c r="B301" s="64" t="s">
        <v>594</v>
      </c>
      <c r="C301" s="246" t="s">
        <v>595</v>
      </c>
      <c r="D301" s="60">
        <f>IF(D299&gt;=D6,D299-D6,0)</f>
        <v>0</v>
      </c>
      <c r="E301" s="60">
        <f>IF(E299&gt;=E6,E299-E6,0)</f>
        <v>87355.499999999534</v>
      </c>
      <c r="F301" s="45" t="str">
        <f t="shared" si="68"/>
        <v>-</v>
      </c>
    </row>
    <row r="302" spans="1:6" ht="12.75" customHeight="1" x14ac:dyDescent="0.2">
      <c r="A302" s="63">
        <v>92211</v>
      </c>
      <c r="B302" s="64" t="s">
        <v>596</v>
      </c>
      <c r="C302" s="246" t="s">
        <v>597</v>
      </c>
      <c r="D302" s="194">
        <v>0</v>
      </c>
      <c r="E302" s="194">
        <v>0</v>
      </c>
      <c r="F302" s="45" t="str">
        <f t="shared" si="68"/>
        <v>-</v>
      </c>
    </row>
    <row r="303" spans="1:6" ht="12.75" customHeight="1" x14ac:dyDescent="0.2">
      <c r="A303" s="63">
        <v>92221</v>
      </c>
      <c r="B303" s="64" t="s">
        <v>598</v>
      </c>
      <c r="C303" s="246" t="s">
        <v>599</v>
      </c>
      <c r="D303" s="194">
        <v>3477.18</v>
      </c>
      <c r="E303" s="194">
        <v>5031.3100000000004</v>
      </c>
      <c r="F303" s="45">
        <f t="shared" si="68"/>
        <v>144.69512651056317</v>
      </c>
    </row>
    <row r="304" spans="1:6" ht="12.75" customHeight="1" x14ac:dyDescent="0.2">
      <c r="A304" s="63">
        <v>96</v>
      </c>
      <c r="B304" s="219" t="s">
        <v>600</v>
      </c>
      <c r="C304" s="246" t="s">
        <v>601</v>
      </c>
      <c r="D304" s="194">
        <v>1339.35</v>
      </c>
      <c r="E304" s="194">
        <v>108294.21</v>
      </c>
      <c r="F304" s="45">
        <f t="shared" si="68"/>
        <v>8085.5795721805362</v>
      </c>
    </row>
    <row r="305" spans="1:6" ht="12" x14ac:dyDescent="0.2">
      <c r="A305" s="63">
        <v>9661</v>
      </c>
      <c r="B305" s="219" t="s">
        <v>602</v>
      </c>
      <c r="C305" s="246" t="s">
        <v>603</v>
      </c>
      <c r="D305" s="194">
        <v>1288.81</v>
      </c>
      <c r="E305" s="194">
        <v>1031.02</v>
      </c>
      <c r="F305" s="45">
        <f t="shared" si="68"/>
        <v>79.997827453232048</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6" t="s">
        <v>608</v>
      </c>
      <c r="D308" s="60">
        <f t="shared" ref="D308:E308" si="71">D309+D321+D354+D358</f>
        <v>20.21</v>
      </c>
      <c r="E308" s="60">
        <f t="shared" si="71"/>
        <v>0</v>
      </c>
      <c r="F308" s="45">
        <f t="shared" ref="F308:F428" si="72">IF(D308&lt;&gt;0,IF(E308/D308&gt;=100,"&gt;&gt;100",E308/D308*100),"-")</f>
        <v>0</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20.21</v>
      </c>
      <c r="E321" s="60">
        <f t="shared" si="76"/>
        <v>0</v>
      </c>
      <c r="F321" s="45">
        <f t="shared" si="72"/>
        <v>0</v>
      </c>
    </row>
    <row r="322" spans="1:6" ht="12.75" customHeight="1" x14ac:dyDescent="0.2">
      <c r="A322" s="63">
        <v>721</v>
      </c>
      <c r="B322" s="64" t="s">
        <v>635</v>
      </c>
      <c r="C322" s="246" t="s">
        <v>636</v>
      </c>
      <c r="D322" s="60">
        <f t="shared" ref="D322:E322" si="77">SUM(D323:D326)</f>
        <v>20.21</v>
      </c>
      <c r="E322" s="60">
        <f t="shared" si="77"/>
        <v>0</v>
      </c>
      <c r="F322" s="45">
        <f t="shared" si="72"/>
        <v>0</v>
      </c>
    </row>
    <row r="323" spans="1:6" ht="12.75" customHeight="1" x14ac:dyDescent="0.2">
      <c r="A323" s="63">
        <v>7211</v>
      </c>
      <c r="B323" s="64" t="s">
        <v>637</v>
      </c>
      <c r="C323" s="246" t="s">
        <v>638</v>
      </c>
      <c r="D323" s="194">
        <v>20.21</v>
      </c>
      <c r="E323" s="194">
        <v>0</v>
      </c>
      <c r="F323" s="45">
        <f t="shared" si="72"/>
        <v>0</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17569.259999999998</v>
      </c>
      <c r="E360" s="60">
        <f t="shared" si="86"/>
        <v>25536.98</v>
      </c>
      <c r="F360" s="45">
        <f t="shared" si="72"/>
        <v>145.35034486369943</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7569.2599999999993</v>
      </c>
      <c r="E373" s="60">
        <f t="shared" si="90"/>
        <v>11814.01</v>
      </c>
      <c r="F373" s="45">
        <f t="shared" si="72"/>
        <v>156.07879766317978</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5899.9999999999991</v>
      </c>
      <c r="E379" s="60">
        <f t="shared" si="92"/>
        <v>10620.04</v>
      </c>
      <c r="F379" s="45">
        <f t="shared" si="72"/>
        <v>180.00067796610173</v>
      </c>
    </row>
    <row r="380" spans="1:6" ht="12.75" customHeight="1" x14ac:dyDescent="0.2">
      <c r="A380" s="63">
        <v>4221</v>
      </c>
      <c r="B380" s="64" t="s">
        <v>647</v>
      </c>
      <c r="C380" s="246" t="s">
        <v>739</v>
      </c>
      <c r="D380" s="194">
        <v>4126.4399999999996</v>
      </c>
      <c r="E380" s="194">
        <v>2109.54</v>
      </c>
      <c r="F380" s="45">
        <f t="shared" si="72"/>
        <v>51.122517230348684</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v>8510.5</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344.4</v>
      </c>
      <c r="E385" s="194">
        <v>0</v>
      </c>
      <c r="F385" s="45">
        <f t="shared" si="72"/>
        <v>0</v>
      </c>
    </row>
    <row r="386" spans="1:6" ht="12.75" customHeight="1" x14ac:dyDescent="0.2">
      <c r="A386" s="63">
        <v>4227</v>
      </c>
      <c r="B386" s="183" t="s">
        <v>659</v>
      </c>
      <c r="C386" s="246" t="s">
        <v>746</v>
      </c>
      <c r="D386" s="194">
        <v>1429.16</v>
      </c>
      <c r="E386" s="194">
        <v>0</v>
      </c>
      <c r="F386" s="45">
        <f t="shared" si="72"/>
        <v>0</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1669.26</v>
      </c>
      <c r="E393" s="60">
        <f t="shared" si="94"/>
        <v>1193.97</v>
      </c>
      <c r="F393" s="45">
        <f t="shared" si="72"/>
        <v>71.526904137162575</v>
      </c>
    </row>
    <row r="394" spans="1:6" ht="12.75" customHeight="1" x14ac:dyDescent="0.2">
      <c r="A394" s="63">
        <v>4241</v>
      </c>
      <c r="B394" s="64" t="s">
        <v>756</v>
      </c>
      <c r="C394" s="246" t="s">
        <v>757</v>
      </c>
      <c r="D394" s="194">
        <v>1669.26</v>
      </c>
      <c r="E394" s="194">
        <v>1193.97</v>
      </c>
      <c r="F394" s="45">
        <f t="shared" si="72"/>
        <v>71.526904137162575</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10000</v>
      </c>
      <c r="E412" s="60">
        <f t="shared" si="100"/>
        <v>13722.97</v>
      </c>
      <c r="F412" s="45">
        <f t="shared" si="72"/>
        <v>137.22969999999998</v>
      </c>
    </row>
    <row r="413" spans="1:6" ht="12.75" customHeight="1" x14ac:dyDescent="0.2">
      <c r="A413" s="63">
        <v>451</v>
      </c>
      <c r="B413" s="64" t="s">
        <v>784</v>
      </c>
      <c r="C413" s="246" t="s">
        <v>785</v>
      </c>
      <c r="D413" s="194">
        <v>10000</v>
      </c>
      <c r="E413" s="194">
        <v>13722.97</v>
      </c>
      <c r="F413" s="45">
        <f t="shared" si="72"/>
        <v>137.22969999999998</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17549.05</v>
      </c>
      <c r="E418" s="60">
        <f t="shared" si="102"/>
        <v>25536.98</v>
      </c>
      <c r="F418" s="45">
        <f t="shared" si="72"/>
        <v>145.51773457822503</v>
      </c>
    </row>
    <row r="419" spans="1:6" ht="12.75" customHeight="1" x14ac:dyDescent="0.2">
      <c r="A419" s="63">
        <v>92212</v>
      </c>
      <c r="B419" s="64" t="s">
        <v>796</v>
      </c>
      <c r="C419" s="246" t="s">
        <v>797</v>
      </c>
      <c r="D419" s="194">
        <v>52.44</v>
      </c>
      <c r="E419" s="194">
        <v>0</v>
      </c>
      <c r="F419" s="45">
        <f t="shared" si="72"/>
        <v>0</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1354909.9600000002</v>
      </c>
      <c r="E422" s="60">
        <f>E6+E308</f>
        <v>1448231.07</v>
      </c>
      <c r="F422" s="45">
        <f t="shared" si="72"/>
        <v>106.88762447358494</v>
      </c>
    </row>
    <row r="423" spans="1:6" ht="12.75" customHeight="1" x14ac:dyDescent="0.2">
      <c r="A423" s="63" t="s">
        <v>581</v>
      </c>
      <c r="B423" s="64" t="s">
        <v>804</v>
      </c>
      <c r="C423" s="246" t="s">
        <v>805</v>
      </c>
      <c r="D423" s="60">
        <f t="shared" ref="D423:E423" si="103">D299+D360</f>
        <v>1356516.53</v>
      </c>
      <c r="E423" s="60">
        <f t="shared" si="103"/>
        <v>1561123.5499999996</v>
      </c>
      <c r="F423" s="45">
        <f t="shared" si="72"/>
        <v>115.08326772840722</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1606.5699999998324</v>
      </c>
      <c r="E425" s="60">
        <f t="shared" si="105"/>
        <v>112892.47999999952</v>
      </c>
      <c r="F425" s="45">
        <f t="shared" si="72"/>
        <v>7026.9256864009221</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3424.74</v>
      </c>
      <c r="E427" s="60">
        <f t="shared" si="107"/>
        <v>5031.3100000000004</v>
      </c>
      <c r="F427" s="45">
        <f t="shared" si="72"/>
        <v>146.91071438999751</v>
      </c>
    </row>
    <row r="428" spans="1:6" ht="24" x14ac:dyDescent="0.2">
      <c r="A428" s="248" t="s">
        <v>815</v>
      </c>
      <c r="B428" s="242" t="s">
        <v>816</v>
      </c>
      <c r="C428" s="249" t="s">
        <v>817</v>
      </c>
      <c r="D428" s="81">
        <f t="shared" ref="D428:E428" si="108">D304+D421</f>
        <v>1339.35</v>
      </c>
      <c r="E428" s="81">
        <f t="shared" si="108"/>
        <v>108294.21</v>
      </c>
      <c r="F428" s="61">
        <f t="shared" si="72"/>
        <v>8085.5795721805362</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1354909.9600000002</v>
      </c>
      <c r="E643" s="60">
        <f>E422+E430</f>
        <v>1448231.07</v>
      </c>
      <c r="F643" s="45">
        <f t="shared" si="109"/>
        <v>106.88762447358494</v>
      </c>
    </row>
    <row r="644" spans="1:6" ht="12.75" customHeight="1" x14ac:dyDescent="0.2">
      <c r="A644" s="63" t="s">
        <v>581</v>
      </c>
      <c r="B644" s="64" t="s">
        <v>1237</v>
      </c>
      <c r="C644" s="246" t="s">
        <v>1238</v>
      </c>
      <c r="D644" s="60">
        <f>D423+D535</f>
        <v>1356516.53</v>
      </c>
      <c r="E644" s="60">
        <f>E423+E535</f>
        <v>1561123.5499999996</v>
      </c>
      <c r="F644" s="45">
        <f t="shared" si="109"/>
        <v>115.08326772840722</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1606.5699999998324</v>
      </c>
      <c r="E646" s="60">
        <f t="shared" si="164"/>
        <v>112892.47999999952</v>
      </c>
      <c r="F646" s="45">
        <f t="shared" si="109"/>
        <v>7026.9256864009221</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3424.74</v>
      </c>
      <c r="E648" s="60">
        <f>IF(E427-E426+E642-E641&gt;=0,E427-E426+E642-E641,0)</f>
        <v>5031.3100000000004</v>
      </c>
      <c r="F648" s="45">
        <f t="shared" si="109"/>
        <v>146.91071438999751</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5031.3099999998321</v>
      </c>
      <c r="E650" s="60">
        <f t="shared" si="166"/>
        <v>117923.78999999951</v>
      </c>
      <c r="F650" s="45">
        <f t="shared" si="109"/>
        <v>2343.7989310935609</v>
      </c>
    </row>
    <row r="651" spans="1:6" ht="24" x14ac:dyDescent="0.2">
      <c r="A651" s="248" t="s">
        <v>1251</v>
      </c>
      <c r="B651" s="184" t="s">
        <v>1252</v>
      </c>
      <c r="C651" s="249" t="s">
        <v>1251</v>
      </c>
      <c r="D651" s="196">
        <v>0</v>
      </c>
      <c r="E651" s="196">
        <v>0</v>
      </c>
      <c r="F651" s="61" t="str">
        <f t="shared" si="109"/>
        <v>-</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6" t="s">
        <v>1255</v>
      </c>
      <c r="D653" s="194">
        <v>0</v>
      </c>
      <c r="E653" s="194">
        <v>0</v>
      </c>
      <c r="F653" s="45" t="str">
        <f t="shared" ref="F653:F740" si="167">IF(D653&lt;&gt;0,IF(E653/D653&gt;=100,"&gt;&gt;100",E653/D653*100),"-")</f>
        <v>-</v>
      </c>
    </row>
    <row r="654" spans="1:6" ht="12.75" customHeight="1" x14ac:dyDescent="0.2">
      <c r="A654" s="63" t="s">
        <v>1256</v>
      </c>
      <c r="B654" s="64" t="s">
        <v>1257</v>
      </c>
      <c r="C654" s="246" t="s">
        <v>1256</v>
      </c>
      <c r="D654" s="194">
        <v>0</v>
      </c>
      <c r="E654" s="194">
        <v>0</v>
      </c>
      <c r="F654" s="45" t="str">
        <f t="shared" si="167"/>
        <v>-</v>
      </c>
    </row>
    <row r="655" spans="1:6" ht="12.75" customHeight="1" x14ac:dyDescent="0.2">
      <c r="A655" s="63" t="s">
        <v>1258</v>
      </c>
      <c r="B655" s="64" t="s">
        <v>1259</v>
      </c>
      <c r="C655" s="246" t="s">
        <v>1258</v>
      </c>
      <c r="D655" s="194">
        <v>0</v>
      </c>
      <c r="E655" s="194">
        <v>0</v>
      </c>
      <c r="F655" s="45" t="str">
        <f t="shared" si="167"/>
        <v>-</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52</v>
      </c>
      <c r="E658" s="252">
        <v>51</v>
      </c>
      <c r="F658" s="45">
        <f t="shared" si="167"/>
        <v>98.076923076923066</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40</v>
      </c>
      <c r="E660" s="252">
        <v>40</v>
      </c>
      <c r="F660" s="45">
        <f t="shared" si="167"/>
        <v>100</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v>0</v>
      </c>
      <c r="E663" s="192">
        <v>0</v>
      </c>
      <c r="F663" s="71" t="str">
        <f t="shared" si="167"/>
        <v>-</v>
      </c>
    </row>
    <row r="664" spans="1:6" ht="12.75" customHeight="1" x14ac:dyDescent="0.2">
      <c r="A664" s="70" t="s">
        <v>1277</v>
      </c>
      <c r="B664" s="65" t="s">
        <v>1278</v>
      </c>
      <c r="C664" s="276" t="s">
        <v>1277</v>
      </c>
      <c r="D664" s="192">
        <v>0</v>
      </c>
      <c r="E664" s="192">
        <v>0</v>
      </c>
      <c r="F664" s="71" t="str">
        <f t="shared" si="167"/>
        <v>-</v>
      </c>
    </row>
    <row r="665" spans="1:6" ht="12.75" customHeight="1" x14ac:dyDescent="0.2">
      <c r="A665" s="70">
        <v>61451</v>
      </c>
      <c r="B665" s="65" t="s">
        <v>1279</v>
      </c>
      <c r="C665" s="277" t="s">
        <v>1280</v>
      </c>
      <c r="D665" s="325">
        <v>0</v>
      </c>
      <c r="E665" s="192">
        <v>0</v>
      </c>
      <c r="F665" s="71" t="str">
        <f t="shared" si="167"/>
        <v>-</v>
      </c>
    </row>
    <row r="666" spans="1:6" ht="12.75" customHeight="1" x14ac:dyDescent="0.2">
      <c r="A666" s="70" t="s">
        <v>1281</v>
      </c>
      <c r="B666" s="65" t="s">
        <v>1282</v>
      </c>
      <c r="C666" s="276" t="s">
        <v>1281</v>
      </c>
      <c r="D666" s="325">
        <v>0</v>
      </c>
      <c r="E666" s="192">
        <v>0</v>
      </c>
      <c r="F666" s="71" t="str">
        <f t="shared" si="167"/>
        <v>-</v>
      </c>
    </row>
    <row r="667" spans="1:6" ht="12.75" customHeight="1" x14ac:dyDescent="0.2">
      <c r="A667" s="70">
        <v>61453</v>
      </c>
      <c r="B667" s="65" t="s">
        <v>1283</v>
      </c>
      <c r="C667" s="277" t="s">
        <v>1284</v>
      </c>
      <c r="D667" s="325">
        <v>0</v>
      </c>
      <c r="E667" s="192">
        <v>0</v>
      </c>
      <c r="F667" s="71" t="str">
        <f t="shared" si="167"/>
        <v>-</v>
      </c>
    </row>
    <row r="668" spans="1:6" ht="12.75" customHeight="1" x14ac:dyDescent="0.2">
      <c r="A668" s="70" t="s">
        <v>1285</v>
      </c>
      <c r="B668" s="65" t="s">
        <v>1286</v>
      </c>
      <c r="C668" s="276" t="s">
        <v>1285</v>
      </c>
      <c r="D668" s="325">
        <v>0</v>
      </c>
      <c r="E668" s="192">
        <v>0</v>
      </c>
      <c r="F668" s="71" t="str">
        <f t="shared" si="167"/>
        <v>-</v>
      </c>
    </row>
    <row r="669" spans="1:6" ht="12.75" customHeight="1" x14ac:dyDescent="0.2">
      <c r="A669" s="63">
        <v>63311</v>
      </c>
      <c r="B669" s="64" t="s">
        <v>1287</v>
      </c>
      <c r="C669" s="246" t="s">
        <v>1288</v>
      </c>
      <c r="D669" s="325">
        <v>0</v>
      </c>
      <c r="E669" s="194">
        <v>0</v>
      </c>
      <c r="F669" s="45" t="str">
        <f t="shared" si="167"/>
        <v>-</v>
      </c>
    </row>
    <row r="670" spans="1:6" ht="12.75" customHeight="1" x14ac:dyDescent="0.2">
      <c r="A670" s="63">
        <v>63312</v>
      </c>
      <c r="B670" s="64" t="s">
        <v>1289</v>
      </c>
      <c r="C670" s="246" t="s">
        <v>1290</v>
      </c>
      <c r="D670" s="325">
        <v>0</v>
      </c>
      <c r="E670" s="194">
        <v>0</v>
      </c>
      <c r="F670" s="45" t="str">
        <f t="shared" si="167"/>
        <v>-</v>
      </c>
    </row>
    <row r="671" spans="1:6" ht="12.75" customHeight="1" x14ac:dyDescent="0.2">
      <c r="A671" s="63">
        <v>63313</v>
      </c>
      <c r="B671" s="64" t="s">
        <v>1291</v>
      </c>
      <c r="C671" s="246" t="s">
        <v>1292</v>
      </c>
      <c r="D671" s="325">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0</v>
      </c>
      <c r="E677" s="192">
        <v>0</v>
      </c>
      <c r="F677" s="71" t="str">
        <f t="shared" si="167"/>
        <v>-</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1222287.68</v>
      </c>
      <c r="E683" s="192">
        <v>1297455.22</v>
      </c>
      <c r="F683" s="71">
        <f t="shared" si="167"/>
        <v>106.14974209672145</v>
      </c>
    </row>
    <row r="684" spans="1:6" ht="24" x14ac:dyDescent="0.2">
      <c r="A684" s="70">
        <v>63613</v>
      </c>
      <c r="B684" s="182" t="s">
        <v>1317</v>
      </c>
      <c r="C684" s="277" t="s">
        <v>1318</v>
      </c>
      <c r="D684" s="192">
        <v>21057.69</v>
      </c>
      <c r="E684" s="192">
        <v>21145.26</v>
      </c>
      <c r="F684" s="71">
        <f t="shared" si="167"/>
        <v>100.41585757982001</v>
      </c>
    </row>
    <row r="685" spans="1:6" ht="24" x14ac:dyDescent="0.2">
      <c r="A685" s="63">
        <v>63622</v>
      </c>
      <c r="B685" s="243" t="s">
        <v>1319</v>
      </c>
      <c r="C685" s="246" t="s">
        <v>1320</v>
      </c>
      <c r="D685" s="194">
        <v>968.75</v>
      </c>
      <c r="E685" s="194">
        <v>492.01</v>
      </c>
      <c r="F685" s="45">
        <f t="shared" si="167"/>
        <v>50.78812903225807</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0</v>
      </c>
      <c r="E702" s="192">
        <v>0</v>
      </c>
      <c r="F702" s="71" t="str">
        <f t="shared" si="167"/>
        <v>-</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325">
        <v>0</v>
      </c>
      <c r="E711" s="192">
        <v>0</v>
      </c>
      <c r="F711" s="71" t="str">
        <f t="shared" si="167"/>
        <v>-</v>
      </c>
    </row>
    <row r="712" spans="1:6" ht="12.75" customHeight="1" x14ac:dyDescent="0.2">
      <c r="A712" s="70" t="s">
        <v>1358</v>
      </c>
      <c r="B712" s="65" t="s">
        <v>1359</v>
      </c>
      <c r="C712" s="276" t="s">
        <v>1358</v>
      </c>
      <c r="D712" s="325">
        <v>0</v>
      </c>
      <c r="E712" s="192">
        <v>0</v>
      </c>
      <c r="F712" s="71" t="str">
        <f t="shared" si="167"/>
        <v>-</v>
      </c>
    </row>
    <row r="713" spans="1:6" ht="24" x14ac:dyDescent="0.2">
      <c r="A713" s="70" t="s">
        <v>1360</v>
      </c>
      <c r="B713" s="65" t="s">
        <v>1361</v>
      </c>
      <c r="C713" s="276" t="s">
        <v>1360</v>
      </c>
      <c r="D713" s="325">
        <v>0</v>
      </c>
      <c r="E713" s="192">
        <v>0</v>
      </c>
      <c r="F713" s="71" t="str">
        <f t="shared" si="167"/>
        <v>-</v>
      </c>
    </row>
    <row r="714" spans="1:6" ht="12" x14ac:dyDescent="0.2">
      <c r="A714" s="70" t="s">
        <v>1362</v>
      </c>
      <c r="B714" s="65" t="s">
        <v>1363</v>
      </c>
      <c r="C714" s="276" t="s">
        <v>1362</v>
      </c>
      <c r="D714" s="325">
        <v>0</v>
      </c>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325">
        <v>0</v>
      </c>
      <c r="E722" s="192">
        <v>0</v>
      </c>
      <c r="F722" s="71" t="str">
        <f t="shared" si="167"/>
        <v>-</v>
      </c>
    </row>
    <row r="723" spans="1:6" ht="12" x14ac:dyDescent="0.2">
      <c r="A723" s="70" t="s">
        <v>1380</v>
      </c>
      <c r="B723" s="65" t="s">
        <v>1381</v>
      </c>
      <c r="C723" s="276" t="s">
        <v>1380</v>
      </c>
      <c r="D723" s="325">
        <v>0</v>
      </c>
      <c r="E723" s="192">
        <v>0</v>
      </c>
      <c r="F723" s="71" t="str">
        <f t="shared" si="167"/>
        <v>-</v>
      </c>
    </row>
    <row r="724" spans="1:6" ht="12.75" customHeight="1" x14ac:dyDescent="0.2">
      <c r="A724" s="70">
        <v>65264</v>
      </c>
      <c r="B724" s="65" t="s">
        <v>1382</v>
      </c>
      <c r="C724" s="277" t="s">
        <v>1383</v>
      </c>
      <c r="D724" s="192">
        <v>4609.3599999999997</v>
      </c>
      <c r="E724" s="192">
        <v>4557.3599999999997</v>
      </c>
      <c r="F724" s="71">
        <f t="shared" si="167"/>
        <v>98.871860735546804</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v>0</v>
      </c>
      <c r="E730" s="192">
        <v>0</v>
      </c>
      <c r="F730" s="71" t="str">
        <f t="shared" si="167"/>
        <v>-</v>
      </c>
    </row>
    <row r="731" spans="1:6" ht="24" x14ac:dyDescent="0.2">
      <c r="A731" s="70">
        <v>66345</v>
      </c>
      <c r="B731" s="65" t="s">
        <v>1392</v>
      </c>
      <c r="C731" s="276">
        <v>66345</v>
      </c>
      <c r="D731" s="192">
        <v>0</v>
      </c>
      <c r="E731" s="192">
        <v>0</v>
      </c>
      <c r="F731" s="71" t="str">
        <f t="shared" si="167"/>
        <v>-</v>
      </c>
    </row>
    <row r="732" spans="1:6" ht="12.75" customHeight="1" x14ac:dyDescent="0.2">
      <c r="A732" s="70">
        <v>31214</v>
      </c>
      <c r="B732" s="65" t="s">
        <v>1393</v>
      </c>
      <c r="C732" s="277" t="s">
        <v>1394</v>
      </c>
      <c r="D732" s="192">
        <v>0</v>
      </c>
      <c r="E732" s="192">
        <v>2990.84</v>
      </c>
      <c r="F732" s="71" t="str">
        <f t="shared" si="167"/>
        <v>-</v>
      </c>
    </row>
    <row r="733" spans="1:6" ht="12.75" customHeight="1" x14ac:dyDescent="0.2">
      <c r="A733" s="70">
        <v>31215</v>
      </c>
      <c r="B733" s="65" t="s">
        <v>1395</v>
      </c>
      <c r="C733" s="277" t="s">
        <v>1396</v>
      </c>
      <c r="D733" s="192">
        <v>2648.64</v>
      </c>
      <c r="E733" s="192">
        <v>1765.76</v>
      </c>
      <c r="F733" s="71">
        <f t="shared" si="167"/>
        <v>66.666666666666671</v>
      </c>
    </row>
    <row r="734" spans="1:6" ht="12.75" customHeight="1" x14ac:dyDescent="0.2">
      <c r="A734" s="70">
        <v>32121</v>
      </c>
      <c r="B734" s="65" t="s">
        <v>1397</v>
      </c>
      <c r="C734" s="277" t="s">
        <v>1398</v>
      </c>
      <c r="D734" s="192">
        <v>54478.65</v>
      </c>
      <c r="E734" s="192">
        <v>56801.01</v>
      </c>
      <c r="F734" s="71">
        <f t="shared" si="167"/>
        <v>104.26288096345999</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1294.43</v>
      </c>
      <c r="E736" s="194">
        <v>1382.76</v>
      </c>
      <c r="F736" s="45">
        <f t="shared" si="167"/>
        <v>106.82385297003314</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256.83</v>
      </c>
      <c r="E738" s="194">
        <v>240.28</v>
      </c>
      <c r="F738" s="45">
        <f t="shared" si="167"/>
        <v>93.556048748199203</v>
      </c>
    </row>
    <row r="739" spans="1:6" ht="12.75" customHeight="1" x14ac:dyDescent="0.2">
      <c r="A739" s="70" t="s">
        <v>1407</v>
      </c>
      <c r="B739" s="65" t="s">
        <v>1408</v>
      </c>
      <c r="C739" s="277" t="s">
        <v>1407</v>
      </c>
      <c r="D739" s="192">
        <v>108</v>
      </c>
      <c r="E739" s="192">
        <v>0</v>
      </c>
      <c r="F739" s="71">
        <f t="shared" si="167"/>
        <v>0</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905</v>
      </c>
      <c r="E742" s="192">
        <v>840</v>
      </c>
      <c r="F742" s="71">
        <f t="shared" si="169"/>
        <v>92.817679558011051</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3472</v>
      </c>
      <c r="E744" s="192">
        <v>3828</v>
      </c>
      <c r="F744" s="71">
        <f t="shared" si="170"/>
        <v>110.25345622119815</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0</v>
      </c>
      <c r="E804" s="192">
        <v>0</v>
      </c>
      <c r="F804" s="71" t="str">
        <f t="shared" si="169"/>
        <v>-</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c r="E806" s="192">
        <v>0</v>
      </c>
      <c r="F806" s="71" t="str">
        <f t="shared" ref="F806:F814" si="171">IF(D806&lt;&gt;0,IF(E806/D806&gt;=100,"&gt;&gt;100",E806/D806*100),"-")</f>
        <v>-</v>
      </c>
    </row>
    <row r="807" spans="1:6" ht="24" x14ac:dyDescent="0.2">
      <c r="A807" s="70" t="s">
        <v>1542</v>
      </c>
      <c r="B807" s="182" t="s">
        <v>1543</v>
      </c>
      <c r="C807" s="276" t="s">
        <v>1542</v>
      </c>
      <c r="D807" s="192"/>
      <c r="E807" s="192">
        <v>0</v>
      </c>
      <c r="F807" s="71" t="str">
        <f t="shared" si="171"/>
        <v>-</v>
      </c>
    </row>
    <row r="808" spans="1:6" ht="24" x14ac:dyDescent="0.2">
      <c r="A808" s="70" t="s">
        <v>1544</v>
      </c>
      <c r="B808" s="182" t="s">
        <v>1545</v>
      </c>
      <c r="C808" s="276" t="s">
        <v>1544</v>
      </c>
      <c r="D808" s="192"/>
      <c r="E808" s="192">
        <v>0</v>
      </c>
      <c r="F808" s="71" t="str">
        <f t="shared" si="171"/>
        <v>-</v>
      </c>
    </row>
    <row r="809" spans="1:6" ht="24" x14ac:dyDescent="0.2">
      <c r="A809" s="70" t="s">
        <v>1546</v>
      </c>
      <c r="B809" s="182" t="s">
        <v>1547</v>
      </c>
      <c r="C809" s="276" t="s">
        <v>1546</v>
      </c>
      <c r="D809" s="192"/>
      <c r="E809" s="192">
        <v>0</v>
      </c>
      <c r="F809" s="71" t="str">
        <f t="shared" si="171"/>
        <v>-</v>
      </c>
    </row>
    <row r="810" spans="1:6" ht="24" x14ac:dyDescent="0.2">
      <c r="A810" s="70" t="s">
        <v>1548</v>
      </c>
      <c r="B810" s="182" t="s">
        <v>1549</v>
      </c>
      <c r="C810" s="276" t="s">
        <v>1548</v>
      </c>
      <c r="D810" s="192"/>
      <c r="E810" s="192">
        <v>0</v>
      </c>
      <c r="F810" s="71" t="str">
        <f t="shared" si="171"/>
        <v>-</v>
      </c>
    </row>
    <row r="811" spans="1:6" ht="24" x14ac:dyDescent="0.2">
      <c r="A811" s="70" t="s">
        <v>1550</v>
      </c>
      <c r="B811" s="182" t="s">
        <v>1551</v>
      </c>
      <c r="C811" s="276" t="s">
        <v>1550</v>
      </c>
      <c r="D811" s="192"/>
      <c r="E811" s="192">
        <v>0</v>
      </c>
      <c r="F811" s="71" t="str">
        <f t="shared" si="171"/>
        <v>-</v>
      </c>
    </row>
    <row r="812" spans="1:6" ht="12" x14ac:dyDescent="0.2">
      <c r="A812" s="70" t="s">
        <v>1552</v>
      </c>
      <c r="B812" s="182" t="s">
        <v>1553</v>
      </c>
      <c r="C812" s="276" t="s">
        <v>1552</v>
      </c>
      <c r="D812" s="192"/>
      <c r="E812" s="192">
        <v>0</v>
      </c>
      <c r="F812" s="71" t="str">
        <f t="shared" si="171"/>
        <v>-</v>
      </c>
    </row>
    <row r="813" spans="1:6" ht="12" x14ac:dyDescent="0.2">
      <c r="A813" s="70" t="s">
        <v>1554</v>
      </c>
      <c r="B813" s="182" t="s">
        <v>1555</v>
      </c>
      <c r="C813" s="276" t="s">
        <v>1554</v>
      </c>
      <c r="D813" s="192"/>
      <c r="E813" s="192">
        <v>0</v>
      </c>
      <c r="F813" s="71" t="str">
        <f t="shared" si="171"/>
        <v>-</v>
      </c>
    </row>
    <row r="814" spans="1:6" ht="12" x14ac:dyDescent="0.2">
      <c r="A814" s="70" t="s">
        <v>1556</v>
      </c>
      <c r="B814" s="182" t="s">
        <v>1557</v>
      </c>
      <c r="C814" s="276" t="s">
        <v>1556</v>
      </c>
      <c r="D814" s="192"/>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27674.02</v>
      </c>
      <c r="E855" s="194">
        <v>29153.72</v>
      </c>
      <c r="F855" s="45">
        <f t="shared" si="169"/>
        <v>105.34689213926998</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192">
        <v>0</v>
      </c>
      <c r="F898" s="71" t="str">
        <f t="shared" si="169"/>
        <v>-</v>
      </c>
    </row>
    <row r="899" spans="1:6" ht="12" x14ac:dyDescent="0.2">
      <c r="A899" s="70">
        <v>81772</v>
      </c>
      <c r="B899" s="65" t="s">
        <v>1725</v>
      </c>
      <c r="C899" s="277" t="s">
        <v>1726</v>
      </c>
      <c r="D899" s="192">
        <v>0</v>
      </c>
      <c r="E899" s="192">
        <v>0</v>
      </c>
      <c r="F899" s="71" t="str">
        <f t="shared" si="169"/>
        <v>-</v>
      </c>
    </row>
    <row r="900" spans="1:6" ht="12.75" customHeight="1" x14ac:dyDescent="0.2">
      <c r="A900" s="70">
        <v>82412</v>
      </c>
      <c r="B900" s="65" t="s">
        <v>1727</v>
      </c>
      <c r="C900" s="277" t="s">
        <v>1728</v>
      </c>
      <c r="D900" s="192">
        <v>0</v>
      </c>
      <c r="E900" s="192">
        <v>0</v>
      </c>
      <c r="F900" s="71" t="str">
        <f t="shared" si="169"/>
        <v>-</v>
      </c>
    </row>
    <row r="901" spans="1:6" ht="12.75" customHeight="1" x14ac:dyDescent="0.2">
      <c r="A901" s="70">
        <v>84132</v>
      </c>
      <c r="B901" s="65" t="s">
        <v>1729</v>
      </c>
      <c r="C901" s="277" t="s">
        <v>1730</v>
      </c>
      <c r="D901" s="192">
        <v>0</v>
      </c>
      <c r="E901" s="192">
        <v>0</v>
      </c>
      <c r="F901" s="71" t="str">
        <f t="shared" si="169"/>
        <v>-</v>
      </c>
    </row>
    <row r="902" spans="1:6" ht="12.75" customHeight="1" x14ac:dyDescent="0.2">
      <c r="A902" s="70">
        <v>84142</v>
      </c>
      <c r="B902" s="65" t="s">
        <v>1731</v>
      </c>
      <c r="C902" s="277" t="s">
        <v>1732</v>
      </c>
      <c r="D902" s="192">
        <v>0</v>
      </c>
      <c r="E902" s="192">
        <v>0</v>
      </c>
      <c r="F902" s="71" t="str">
        <f t="shared" si="169"/>
        <v>-</v>
      </c>
    </row>
    <row r="903" spans="1:6" ht="12.75" customHeight="1" x14ac:dyDescent="0.2">
      <c r="A903" s="70">
        <v>84152</v>
      </c>
      <c r="B903" s="65" t="s">
        <v>1733</v>
      </c>
      <c r="C903" s="277" t="s">
        <v>1734</v>
      </c>
      <c r="D903" s="192">
        <v>0</v>
      </c>
      <c r="E903" s="192">
        <v>0</v>
      </c>
      <c r="F903" s="71" t="str">
        <f t="shared" si="169"/>
        <v>-</v>
      </c>
    </row>
    <row r="904" spans="1:6" ht="12.75" customHeight="1" x14ac:dyDescent="0.2">
      <c r="A904" s="70">
        <v>84162</v>
      </c>
      <c r="B904" s="65" t="s">
        <v>1735</v>
      </c>
      <c r="C904" s="277" t="s">
        <v>1736</v>
      </c>
      <c r="D904" s="192">
        <v>0</v>
      </c>
      <c r="E904" s="192">
        <v>0</v>
      </c>
      <c r="F904" s="71" t="str">
        <f t="shared" si="169"/>
        <v>-</v>
      </c>
    </row>
    <row r="905" spans="1:6" ht="12.75" customHeight="1" x14ac:dyDescent="0.2">
      <c r="A905" s="70">
        <v>84221</v>
      </c>
      <c r="B905" s="65" t="s">
        <v>1737</v>
      </c>
      <c r="C905" s="277" t="s">
        <v>1738</v>
      </c>
      <c r="D905" s="192">
        <v>0</v>
      </c>
      <c r="E905" s="192">
        <v>0</v>
      </c>
      <c r="F905" s="71" t="str">
        <f t="shared" si="169"/>
        <v>-</v>
      </c>
    </row>
    <row r="906" spans="1:6" ht="12.75" customHeight="1" x14ac:dyDescent="0.2">
      <c r="A906" s="70">
        <v>84222</v>
      </c>
      <c r="B906" s="65" t="s">
        <v>1739</v>
      </c>
      <c r="C906" s="277" t="s">
        <v>1740</v>
      </c>
      <c r="D906" s="192">
        <v>0</v>
      </c>
      <c r="E906" s="192">
        <v>0</v>
      </c>
      <c r="F906" s="71" t="str">
        <f t="shared" si="169"/>
        <v>-</v>
      </c>
    </row>
    <row r="907" spans="1:6" ht="12.75" customHeight="1" x14ac:dyDescent="0.2">
      <c r="A907" s="70" t="s">
        <v>1741</v>
      </c>
      <c r="B907" s="65" t="s">
        <v>1742</v>
      </c>
      <c r="C907" s="277" t="s">
        <v>1741</v>
      </c>
      <c r="D907" s="192">
        <v>0</v>
      </c>
      <c r="E907" s="192">
        <v>0</v>
      </c>
      <c r="F907" s="71" t="str">
        <f t="shared" si="169"/>
        <v>-</v>
      </c>
    </row>
    <row r="908" spans="1:6" ht="12.75" customHeight="1" x14ac:dyDescent="0.2">
      <c r="A908" s="70">
        <v>84232</v>
      </c>
      <c r="B908" s="65" t="s">
        <v>1743</v>
      </c>
      <c r="C908" s="277" t="s">
        <v>1744</v>
      </c>
      <c r="D908" s="192">
        <v>0</v>
      </c>
      <c r="E908" s="192">
        <v>0</v>
      </c>
      <c r="F908" s="71" t="str">
        <f t="shared" si="169"/>
        <v>-</v>
      </c>
    </row>
    <row r="909" spans="1:6" ht="24" x14ac:dyDescent="0.2">
      <c r="A909" s="70">
        <v>84242</v>
      </c>
      <c r="B909" s="65" t="s">
        <v>1745</v>
      </c>
      <c r="C909" s="277" t="s">
        <v>1746</v>
      </c>
      <c r="D909" s="192">
        <v>0</v>
      </c>
      <c r="E909" s="192">
        <v>0</v>
      </c>
      <c r="F909" s="71" t="str">
        <f t="shared" si="169"/>
        <v>-</v>
      </c>
    </row>
    <row r="910" spans="1:6" ht="24" x14ac:dyDescent="0.2">
      <c r="A910" s="70" t="s">
        <v>1747</v>
      </c>
      <c r="B910" s="65" t="s">
        <v>1748</v>
      </c>
      <c r="C910" s="277" t="s">
        <v>1747</v>
      </c>
      <c r="D910" s="192">
        <v>0</v>
      </c>
      <c r="E910" s="192">
        <v>0</v>
      </c>
      <c r="F910" s="71" t="str">
        <f t="shared" si="169"/>
        <v>-</v>
      </c>
    </row>
    <row r="911" spans="1:6" ht="12.75" customHeight="1" x14ac:dyDescent="0.2">
      <c r="A911" s="70">
        <v>84312</v>
      </c>
      <c r="B911" s="65" t="s">
        <v>1749</v>
      </c>
      <c r="C911" s="277" t="s">
        <v>1750</v>
      </c>
      <c r="D911" s="192">
        <v>0</v>
      </c>
      <c r="E911" s="192">
        <v>0</v>
      </c>
      <c r="F911" s="71" t="str">
        <f t="shared" si="169"/>
        <v>-</v>
      </c>
    </row>
    <row r="912" spans="1:6" ht="24" x14ac:dyDescent="0.2">
      <c r="A912" s="70">
        <v>84431</v>
      </c>
      <c r="B912" s="65" t="s">
        <v>1751</v>
      </c>
      <c r="C912" s="277" t="s">
        <v>1752</v>
      </c>
      <c r="D912" s="192">
        <v>0</v>
      </c>
      <c r="E912" s="192">
        <v>0</v>
      </c>
      <c r="F912" s="71" t="str">
        <f t="shared" si="169"/>
        <v>-</v>
      </c>
    </row>
    <row r="913" spans="1:6" ht="24" x14ac:dyDescent="0.2">
      <c r="A913" s="70">
        <v>84432</v>
      </c>
      <c r="B913" s="65" t="s">
        <v>1753</v>
      </c>
      <c r="C913" s="277" t="s">
        <v>1754</v>
      </c>
      <c r="D913" s="192">
        <v>0</v>
      </c>
      <c r="E913" s="192">
        <v>0</v>
      </c>
      <c r="F913" s="71" t="str">
        <f t="shared" si="169"/>
        <v>-</v>
      </c>
    </row>
    <row r="914" spans="1:6" ht="24" x14ac:dyDescent="0.2">
      <c r="A914" s="70" t="s">
        <v>1755</v>
      </c>
      <c r="B914" s="65" t="s">
        <v>1756</v>
      </c>
      <c r="C914" s="277" t="s">
        <v>1755</v>
      </c>
      <c r="D914" s="192">
        <v>0</v>
      </c>
      <c r="E914" s="192">
        <v>0</v>
      </c>
      <c r="F914" s="71" t="str">
        <f t="shared" si="169"/>
        <v>-</v>
      </c>
    </row>
    <row r="915" spans="1:6" ht="24" x14ac:dyDescent="0.2">
      <c r="A915" s="70">
        <v>84442</v>
      </c>
      <c r="B915" s="65" t="s">
        <v>1757</v>
      </c>
      <c r="C915" s="277" t="s">
        <v>1758</v>
      </c>
      <c r="D915" s="192">
        <v>0</v>
      </c>
      <c r="E915" s="192">
        <v>0</v>
      </c>
      <c r="F915" s="71" t="str">
        <f t="shared" si="169"/>
        <v>-</v>
      </c>
    </row>
    <row r="916" spans="1:6" ht="24" x14ac:dyDescent="0.2">
      <c r="A916" s="70">
        <v>84452</v>
      </c>
      <c r="B916" s="182" t="s">
        <v>1759</v>
      </c>
      <c r="C916" s="277" t="s">
        <v>1760</v>
      </c>
      <c r="D916" s="192">
        <v>0</v>
      </c>
      <c r="E916" s="192">
        <v>0</v>
      </c>
      <c r="F916" s="71" t="str">
        <f t="shared" si="169"/>
        <v>-</v>
      </c>
    </row>
    <row r="917" spans="1:6" ht="24" x14ac:dyDescent="0.2">
      <c r="A917" s="70" t="s">
        <v>1761</v>
      </c>
      <c r="B917" s="182" t="s">
        <v>1762</v>
      </c>
      <c r="C917" s="277" t="s">
        <v>1761</v>
      </c>
      <c r="D917" s="192">
        <v>0</v>
      </c>
      <c r="E917" s="192">
        <v>0</v>
      </c>
      <c r="F917" s="71" t="str">
        <f t="shared" si="169"/>
        <v>-</v>
      </c>
    </row>
    <row r="918" spans="1:6" ht="12.75" customHeight="1" x14ac:dyDescent="0.2">
      <c r="A918" s="70">
        <v>84461</v>
      </c>
      <c r="B918" s="65" t="s">
        <v>1763</v>
      </c>
      <c r="C918" s="277" t="s">
        <v>1764</v>
      </c>
      <c r="D918" s="192">
        <v>0</v>
      </c>
      <c r="E918" s="192">
        <v>0</v>
      </c>
      <c r="F918" s="71" t="str">
        <f t="shared" si="169"/>
        <v>-</v>
      </c>
    </row>
    <row r="919" spans="1:6" ht="12.75" customHeight="1" x14ac:dyDescent="0.2">
      <c r="A919" s="70">
        <v>84462</v>
      </c>
      <c r="B919" s="65" t="s">
        <v>1765</v>
      </c>
      <c r="C919" s="277" t="s">
        <v>1766</v>
      </c>
      <c r="D919" s="192">
        <v>0</v>
      </c>
      <c r="E919" s="192">
        <v>0</v>
      </c>
      <c r="F919" s="71" t="str">
        <f t="shared" si="169"/>
        <v>-</v>
      </c>
    </row>
    <row r="920" spans="1:6" ht="12.75" customHeight="1" x14ac:dyDescent="0.2">
      <c r="A920" s="70" t="s">
        <v>1767</v>
      </c>
      <c r="B920" s="65" t="s">
        <v>1768</v>
      </c>
      <c r="C920" s="277" t="s">
        <v>1767</v>
      </c>
      <c r="D920" s="192">
        <v>0</v>
      </c>
      <c r="E920" s="192">
        <v>0</v>
      </c>
      <c r="F920" s="71" t="str">
        <f t="shared" si="169"/>
        <v>-</v>
      </c>
    </row>
    <row r="921" spans="1:6" ht="12.75" customHeight="1" x14ac:dyDescent="0.2">
      <c r="A921" s="70">
        <v>84472</v>
      </c>
      <c r="B921" s="65" t="s">
        <v>1769</v>
      </c>
      <c r="C921" s="277" t="s">
        <v>1770</v>
      </c>
      <c r="D921" s="192">
        <v>0</v>
      </c>
      <c r="E921" s="192">
        <v>0</v>
      </c>
      <c r="F921" s="71" t="str">
        <f t="shared" si="169"/>
        <v>-</v>
      </c>
    </row>
    <row r="922" spans="1:6" ht="12.75" customHeight="1" x14ac:dyDescent="0.2">
      <c r="A922" s="70">
        <v>84482</v>
      </c>
      <c r="B922" s="65" t="s">
        <v>1771</v>
      </c>
      <c r="C922" s="277" t="s">
        <v>1772</v>
      </c>
      <c r="D922" s="192">
        <v>0</v>
      </c>
      <c r="E922" s="192">
        <v>0</v>
      </c>
      <c r="F922" s="71" t="str">
        <f t="shared" si="169"/>
        <v>-</v>
      </c>
    </row>
    <row r="923" spans="1:6" ht="12.75" customHeight="1" x14ac:dyDescent="0.2">
      <c r="A923" s="70" t="s">
        <v>1773</v>
      </c>
      <c r="B923" s="65" t="s">
        <v>1774</v>
      </c>
      <c r="C923" s="277" t="s">
        <v>1773</v>
      </c>
      <c r="D923" s="192">
        <v>0</v>
      </c>
      <c r="E923" s="192">
        <v>0</v>
      </c>
      <c r="F923" s="71" t="str">
        <f t="shared" si="169"/>
        <v>-</v>
      </c>
    </row>
    <row r="924" spans="1:6" ht="24" x14ac:dyDescent="0.2">
      <c r="A924" s="70">
        <v>84532</v>
      </c>
      <c r="B924" s="65" t="s">
        <v>1775</v>
      </c>
      <c r="C924" s="277" t="s">
        <v>1776</v>
      </c>
      <c r="D924" s="192">
        <v>0</v>
      </c>
      <c r="E924" s="192">
        <v>0</v>
      </c>
      <c r="F924" s="71" t="str">
        <f t="shared" si="169"/>
        <v>-</v>
      </c>
    </row>
    <row r="925" spans="1:6" ht="12.75" customHeight="1" x14ac:dyDescent="0.2">
      <c r="A925" s="70">
        <v>84542</v>
      </c>
      <c r="B925" s="65" t="s">
        <v>1777</v>
      </c>
      <c r="C925" s="277" t="s">
        <v>1778</v>
      </c>
      <c r="D925" s="192">
        <v>0</v>
      </c>
      <c r="E925" s="192">
        <v>0</v>
      </c>
      <c r="F925" s="71" t="str">
        <f t="shared" si="169"/>
        <v>-</v>
      </c>
    </row>
    <row r="926" spans="1:6" ht="12.75" customHeight="1" x14ac:dyDescent="0.2">
      <c r="A926" s="70">
        <v>84552</v>
      </c>
      <c r="B926" s="65" t="s">
        <v>1779</v>
      </c>
      <c r="C926" s="277" t="s">
        <v>1780</v>
      </c>
      <c r="D926" s="192">
        <v>0</v>
      </c>
      <c r="E926" s="192">
        <v>0</v>
      </c>
      <c r="F926" s="71" t="str">
        <f t="shared" si="169"/>
        <v>-</v>
      </c>
    </row>
    <row r="927" spans="1:6" ht="12.75" customHeight="1" x14ac:dyDescent="0.2">
      <c r="A927" s="70">
        <v>84711</v>
      </c>
      <c r="B927" s="65" t="s">
        <v>1781</v>
      </c>
      <c r="C927" s="277" t="s">
        <v>1782</v>
      </c>
      <c r="D927" s="192">
        <v>0</v>
      </c>
      <c r="E927" s="192">
        <v>0</v>
      </c>
      <c r="F927" s="71" t="str">
        <f t="shared" si="169"/>
        <v>-</v>
      </c>
    </row>
    <row r="928" spans="1:6" ht="12.75" customHeight="1" x14ac:dyDescent="0.2">
      <c r="A928" s="70">
        <v>84712</v>
      </c>
      <c r="B928" s="65" t="s">
        <v>1783</v>
      </c>
      <c r="C928" s="277" t="s">
        <v>1784</v>
      </c>
      <c r="D928" s="192">
        <v>0</v>
      </c>
      <c r="E928" s="192">
        <v>0</v>
      </c>
      <c r="F928" s="71" t="str">
        <f t="shared" si="169"/>
        <v>-</v>
      </c>
    </row>
    <row r="929" spans="1:6" ht="12.75" customHeight="1" x14ac:dyDescent="0.2">
      <c r="A929" s="63">
        <v>84721</v>
      </c>
      <c r="B929" s="64" t="s">
        <v>1785</v>
      </c>
      <c r="C929" s="246" t="s">
        <v>1786</v>
      </c>
      <c r="D929" s="194">
        <v>0</v>
      </c>
      <c r="E929" s="194">
        <v>0</v>
      </c>
      <c r="F929" s="45" t="str">
        <f t="shared" si="169"/>
        <v>-</v>
      </c>
    </row>
    <row r="930" spans="1:6" ht="12.75" customHeight="1" x14ac:dyDescent="0.2">
      <c r="A930" s="63">
        <v>84722</v>
      </c>
      <c r="B930" s="64" t="s">
        <v>1787</v>
      </c>
      <c r="C930" s="246" t="s">
        <v>1788</v>
      </c>
      <c r="D930" s="194">
        <v>0</v>
      </c>
      <c r="E930" s="194">
        <v>0</v>
      </c>
      <c r="F930" s="45" t="str">
        <f t="shared" si="169"/>
        <v>-</v>
      </c>
    </row>
    <row r="931" spans="1:6" ht="12.75" customHeight="1" x14ac:dyDescent="0.2">
      <c r="A931" s="63">
        <v>84731</v>
      </c>
      <c r="B931" s="64" t="s">
        <v>1789</v>
      </c>
      <c r="C931" s="246" t="s">
        <v>1790</v>
      </c>
      <c r="D931" s="194">
        <v>0</v>
      </c>
      <c r="E931" s="194">
        <v>0</v>
      </c>
      <c r="F931" s="45" t="str">
        <f t="shared" si="169"/>
        <v>-</v>
      </c>
    </row>
    <row r="932" spans="1:6" ht="12.75" customHeight="1" x14ac:dyDescent="0.2">
      <c r="A932" s="63">
        <v>84732</v>
      </c>
      <c r="B932" s="64" t="s">
        <v>1791</v>
      </c>
      <c r="C932" s="246" t="s">
        <v>1792</v>
      </c>
      <c r="D932" s="194">
        <v>0</v>
      </c>
      <c r="E932" s="194">
        <v>0</v>
      </c>
      <c r="F932" s="45" t="str">
        <f t="shared" si="169"/>
        <v>-</v>
      </c>
    </row>
    <row r="933" spans="1:6" ht="12.75" customHeight="1" x14ac:dyDescent="0.2">
      <c r="A933" s="63">
        <v>84741</v>
      </c>
      <c r="B933" s="64" t="s">
        <v>1793</v>
      </c>
      <c r="C933" s="246" t="s">
        <v>1794</v>
      </c>
      <c r="D933" s="194">
        <v>0</v>
      </c>
      <c r="E933" s="194">
        <v>0</v>
      </c>
      <c r="F933" s="45" t="str">
        <f t="shared" si="169"/>
        <v>-</v>
      </c>
    </row>
    <row r="934" spans="1:6" ht="12.75" customHeight="1" x14ac:dyDescent="0.2">
      <c r="A934" s="63">
        <v>84742</v>
      </c>
      <c r="B934" s="64" t="s">
        <v>1795</v>
      </c>
      <c r="C934" s="246" t="s">
        <v>1796</v>
      </c>
      <c r="D934" s="194">
        <v>0</v>
      </c>
      <c r="E934" s="194">
        <v>0</v>
      </c>
      <c r="F934" s="45" t="str">
        <f t="shared" si="169"/>
        <v>-</v>
      </c>
    </row>
    <row r="935" spans="1:6" ht="12.75" customHeight="1" x14ac:dyDescent="0.2">
      <c r="A935" s="63">
        <v>84751</v>
      </c>
      <c r="B935" s="64" t="s">
        <v>1797</v>
      </c>
      <c r="C935" s="246" t="s">
        <v>1798</v>
      </c>
      <c r="D935" s="194">
        <v>0</v>
      </c>
      <c r="E935" s="194">
        <v>0</v>
      </c>
      <c r="F935" s="45" t="str">
        <f t="shared" si="169"/>
        <v>-</v>
      </c>
    </row>
    <row r="936" spans="1:6" ht="12.75" customHeight="1" x14ac:dyDescent="0.2">
      <c r="A936" s="63">
        <v>84752</v>
      </c>
      <c r="B936" s="64" t="s">
        <v>1799</v>
      </c>
      <c r="C936" s="246" t="s">
        <v>1800</v>
      </c>
      <c r="D936" s="194">
        <v>0</v>
      </c>
      <c r="E936" s="194">
        <v>0</v>
      </c>
      <c r="F936" s="45" t="str">
        <f t="shared" si="169"/>
        <v>-</v>
      </c>
    </row>
    <row r="937" spans="1:6" ht="24" x14ac:dyDescent="0.2">
      <c r="A937" s="70">
        <v>84761</v>
      </c>
      <c r="B937" s="182" t="s">
        <v>1801</v>
      </c>
      <c r="C937" s="277" t="s">
        <v>1802</v>
      </c>
      <c r="D937" s="192">
        <v>0</v>
      </c>
      <c r="E937" s="192">
        <v>0</v>
      </c>
      <c r="F937" s="71" t="str">
        <f t="shared" si="169"/>
        <v>-</v>
      </c>
    </row>
    <row r="938" spans="1:6" ht="24" x14ac:dyDescent="0.2">
      <c r="A938" s="70">
        <v>84762</v>
      </c>
      <c r="B938" s="182" t="s">
        <v>1803</v>
      </c>
      <c r="C938" s="277" t="s">
        <v>1804</v>
      </c>
      <c r="D938" s="192">
        <v>0</v>
      </c>
      <c r="E938" s="192">
        <v>0</v>
      </c>
      <c r="F938" s="71" t="str">
        <f t="shared" si="169"/>
        <v>-</v>
      </c>
    </row>
    <row r="939" spans="1:6" ht="12" x14ac:dyDescent="0.2">
      <c r="A939" s="70" t="s">
        <v>1805</v>
      </c>
      <c r="B939" s="65" t="s">
        <v>1806</v>
      </c>
      <c r="C939" s="277" t="s">
        <v>1805</v>
      </c>
      <c r="D939" s="192">
        <v>0</v>
      </c>
      <c r="E939" s="192">
        <v>0</v>
      </c>
      <c r="F939" s="71" t="str">
        <f t="shared" si="169"/>
        <v>-</v>
      </c>
    </row>
    <row r="940" spans="1:6" ht="12" x14ac:dyDescent="0.2">
      <c r="A940" s="70" t="s">
        <v>1807</v>
      </c>
      <c r="B940" s="65" t="s">
        <v>1808</v>
      </c>
      <c r="C940" s="277" t="s">
        <v>1807</v>
      </c>
      <c r="D940" s="192">
        <v>0</v>
      </c>
      <c r="E940" s="192">
        <v>0</v>
      </c>
      <c r="F940" s="71" t="str">
        <f t="shared" si="169"/>
        <v>-</v>
      </c>
    </row>
    <row r="941" spans="1:6" ht="12.75" customHeight="1" x14ac:dyDescent="0.2">
      <c r="A941" s="70">
        <v>85412</v>
      </c>
      <c r="B941" s="65" t="s">
        <v>1809</v>
      </c>
      <c r="C941" s="277" t="s">
        <v>1810</v>
      </c>
      <c r="D941" s="192">
        <v>0</v>
      </c>
      <c r="E941" s="192">
        <v>0</v>
      </c>
      <c r="F941" s="71" t="str">
        <f t="shared" si="169"/>
        <v>-</v>
      </c>
    </row>
    <row r="942" spans="1:6" ht="24" x14ac:dyDescent="0.2">
      <c r="A942" s="70">
        <v>51212</v>
      </c>
      <c r="B942" s="182" t="s">
        <v>1811</v>
      </c>
      <c r="C942" s="277" t="s">
        <v>1812</v>
      </c>
      <c r="D942" s="192">
        <v>0</v>
      </c>
      <c r="E942" s="192">
        <v>0</v>
      </c>
      <c r="F942" s="71" t="str">
        <f t="shared" si="169"/>
        <v>-</v>
      </c>
    </row>
    <row r="943" spans="1:6" ht="12.75" customHeight="1" x14ac:dyDescent="0.2">
      <c r="A943" s="63">
        <v>51322</v>
      </c>
      <c r="B943" s="65" t="s">
        <v>1813</v>
      </c>
      <c r="C943" s="246" t="s">
        <v>1814</v>
      </c>
      <c r="D943" s="194">
        <v>0</v>
      </c>
      <c r="E943" s="194">
        <v>0</v>
      </c>
      <c r="F943" s="45" t="str">
        <f t="shared" si="169"/>
        <v>-</v>
      </c>
    </row>
    <row r="944" spans="1:6" ht="12.75" customHeight="1" x14ac:dyDescent="0.2">
      <c r="A944" s="63">
        <v>51332</v>
      </c>
      <c r="B944" s="64" t="s">
        <v>1815</v>
      </c>
      <c r="C944" s="246" t="s">
        <v>1816</v>
      </c>
      <c r="D944" s="194">
        <v>0</v>
      </c>
      <c r="E944" s="194">
        <v>0</v>
      </c>
      <c r="F944" s="45" t="str">
        <f t="shared" si="169"/>
        <v>-</v>
      </c>
    </row>
    <row r="945" spans="1:6" ht="24" x14ac:dyDescent="0.2">
      <c r="A945" s="63">
        <v>51342</v>
      </c>
      <c r="B945" s="64" t="s">
        <v>1817</v>
      </c>
      <c r="C945" s="246" t="s">
        <v>1818</v>
      </c>
      <c r="D945" s="194">
        <v>0</v>
      </c>
      <c r="E945" s="194">
        <v>0</v>
      </c>
      <c r="F945" s="45" t="str">
        <f t="shared" si="169"/>
        <v>-</v>
      </c>
    </row>
    <row r="946" spans="1:6" ht="12.75" customHeight="1" x14ac:dyDescent="0.2">
      <c r="A946" s="63">
        <v>51411</v>
      </c>
      <c r="B946" s="64" t="s">
        <v>1819</v>
      </c>
      <c r="C946" s="246" t="s">
        <v>1820</v>
      </c>
      <c r="D946" s="194">
        <v>0</v>
      </c>
      <c r="E946" s="194">
        <v>0</v>
      </c>
      <c r="F946" s="45" t="str">
        <f t="shared" si="169"/>
        <v>-</v>
      </c>
    </row>
    <row r="947" spans="1:6" ht="12.75" customHeight="1" x14ac:dyDescent="0.2">
      <c r="A947" s="63">
        <v>51412</v>
      </c>
      <c r="B947" s="64" t="s">
        <v>1821</v>
      </c>
      <c r="C947" s="246" t="s">
        <v>1822</v>
      </c>
      <c r="D947" s="194">
        <v>0</v>
      </c>
      <c r="E947" s="194">
        <v>0</v>
      </c>
      <c r="F947" s="45" t="str">
        <f t="shared" si="169"/>
        <v>-</v>
      </c>
    </row>
    <row r="948" spans="1:6" ht="24" x14ac:dyDescent="0.2">
      <c r="A948" s="63">
        <v>51532</v>
      </c>
      <c r="B948" s="64" t="s">
        <v>1823</v>
      </c>
      <c r="C948" s="246" t="s">
        <v>1824</v>
      </c>
      <c r="D948" s="194">
        <v>0</v>
      </c>
      <c r="E948" s="194">
        <v>0</v>
      </c>
      <c r="F948" s="45" t="str">
        <f t="shared" si="169"/>
        <v>-</v>
      </c>
    </row>
    <row r="949" spans="1:6" ht="24" x14ac:dyDescent="0.2">
      <c r="A949" s="63">
        <v>51542</v>
      </c>
      <c r="B949" s="64" t="s">
        <v>1825</v>
      </c>
      <c r="C949" s="246" t="s">
        <v>1826</v>
      </c>
      <c r="D949" s="194">
        <v>0</v>
      </c>
      <c r="E949" s="194">
        <v>0</v>
      </c>
      <c r="F949" s="45" t="str">
        <f t="shared" si="169"/>
        <v>-</v>
      </c>
    </row>
    <row r="950" spans="1:6" ht="24" x14ac:dyDescent="0.2">
      <c r="A950" s="63">
        <v>51552</v>
      </c>
      <c r="B950" s="183" t="s">
        <v>1827</v>
      </c>
      <c r="C950" s="246" t="s">
        <v>1828</v>
      </c>
      <c r="D950" s="194">
        <v>0</v>
      </c>
      <c r="E950" s="194">
        <v>0</v>
      </c>
      <c r="F950" s="45" t="str">
        <f t="shared" si="169"/>
        <v>-</v>
      </c>
    </row>
    <row r="951" spans="1:6" ht="24" x14ac:dyDescent="0.2">
      <c r="A951" s="63">
        <v>51631</v>
      </c>
      <c r="B951" s="64" t="s">
        <v>1829</v>
      </c>
      <c r="C951" s="246" t="s">
        <v>1830</v>
      </c>
      <c r="D951" s="194">
        <v>0</v>
      </c>
      <c r="E951" s="194">
        <v>0</v>
      </c>
      <c r="F951" s="45" t="str">
        <f t="shared" si="169"/>
        <v>-</v>
      </c>
    </row>
    <row r="952" spans="1:6" ht="24" x14ac:dyDescent="0.2">
      <c r="A952" s="63">
        <v>51632</v>
      </c>
      <c r="B952" s="64" t="s">
        <v>1831</v>
      </c>
      <c r="C952" s="246" t="s">
        <v>1832</v>
      </c>
      <c r="D952" s="194">
        <v>0</v>
      </c>
      <c r="E952" s="194">
        <v>0</v>
      </c>
      <c r="F952" s="45" t="str">
        <f t="shared" si="169"/>
        <v>-</v>
      </c>
    </row>
    <row r="953" spans="1:6" ht="12.75" customHeight="1" x14ac:dyDescent="0.2">
      <c r="A953" s="63">
        <v>51641</v>
      </c>
      <c r="B953" s="64" t="s">
        <v>1833</v>
      </c>
      <c r="C953" s="246" t="s">
        <v>1834</v>
      </c>
      <c r="D953" s="194">
        <v>0</v>
      </c>
      <c r="E953" s="194">
        <v>0</v>
      </c>
      <c r="F953" s="45" t="str">
        <f t="shared" si="169"/>
        <v>-</v>
      </c>
    </row>
    <row r="954" spans="1:6" ht="12.75" customHeight="1" x14ac:dyDescent="0.2">
      <c r="A954" s="63">
        <v>51642</v>
      </c>
      <c r="B954" s="64" t="s">
        <v>1835</v>
      </c>
      <c r="C954" s="246" t="s">
        <v>1836</v>
      </c>
      <c r="D954" s="194">
        <v>0</v>
      </c>
      <c r="E954" s="194">
        <v>0</v>
      </c>
      <c r="F954" s="45" t="str">
        <f t="shared" si="169"/>
        <v>-</v>
      </c>
    </row>
    <row r="955" spans="1:6" ht="12.75" customHeight="1" x14ac:dyDescent="0.2">
      <c r="A955" s="63">
        <v>51711</v>
      </c>
      <c r="B955" s="64" t="s">
        <v>1837</v>
      </c>
      <c r="C955" s="246" t="s">
        <v>1838</v>
      </c>
      <c r="D955" s="194">
        <v>0</v>
      </c>
      <c r="E955" s="194">
        <v>0</v>
      </c>
      <c r="F955" s="45" t="str">
        <f t="shared" si="169"/>
        <v>-</v>
      </c>
    </row>
    <row r="956" spans="1:6" ht="12.75" customHeight="1" x14ac:dyDescent="0.2">
      <c r="A956" s="63">
        <v>51712</v>
      </c>
      <c r="B956" s="64" t="s">
        <v>1839</v>
      </c>
      <c r="C956" s="246" t="s">
        <v>1840</v>
      </c>
      <c r="D956" s="194">
        <v>0</v>
      </c>
      <c r="E956" s="194">
        <v>0</v>
      </c>
      <c r="F956" s="45" t="str">
        <f t="shared" si="169"/>
        <v>-</v>
      </c>
    </row>
    <row r="957" spans="1:6" ht="12.75" customHeight="1" x14ac:dyDescent="0.2">
      <c r="A957" s="63">
        <v>51721</v>
      </c>
      <c r="B957" s="64" t="s">
        <v>1841</v>
      </c>
      <c r="C957" s="246" t="s">
        <v>1842</v>
      </c>
      <c r="D957" s="194">
        <v>0</v>
      </c>
      <c r="E957" s="194">
        <v>0</v>
      </c>
      <c r="F957" s="45" t="str">
        <f t="shared" si="169"/>
        <v>-</v>
      </c>
    </row>
    <row r="958" spans="1:6" ht="12.75" customHeight="1" x14ac:dyDescent="0.2">
      <c r="A958" s="63">
        <v>51722</v>
      </c>
      <c r="B958" s="64" t="s">
        <v>1843</v>
      </c>
      <c r="C958" s="246" t="s">
        <v>1844</v>
      </c>
      <c r="D958" s="194">
        <v>0</v>
      </c>
      <c r="E958" s="194">
        <v>0</v>
      </c>
      <c r="F958" s="45" t="str">
        <f t="shared" si="169"/>
        <v>-</v>
      </c>
    </row>
    <row r="959" spans="1:6" ht="12.75" customHeight="1" x14ac:dyDescent="0.2">
      <c r="A959" s="63">
        <v>51731</v>
      </c>
      <c r="B959" s="64" t="s">
        <v>1845</v>
      </c>
      <c r="C959" s="246" t="s">
        <v>1846</v>
      </c>
      <c r="D959" s="194">
        <v>0</v>
      </c>
      <c r="E959" s="194">
        <v>0</v>
      </c>
      <c r="F959" s="45" t="str">
        <f t="shared" si="169"/>
        <v>-</v>
      </c>
    </row>
    <row r="960" spans="1:6" ht="12.75" customHeight="1" x14ac:dyDescent="0.2">
      <c r="A960" s="63">
        <v>51732</v>
      </c>
      <c r="B960" s="64" t="s">
        <v>1847</v>
      </c>
      <c r="C960" s="246" t="s">
        <v>1848</v>
      </c>
      <c r="D960" s="194">
        <v>0</v>
      </c>
      <c r="E960" s="194">
        <v>0</v>
      </c>
      <c r="F960" s="45" t="str">
        <f t="shared" si="169"/>
        <v>-</v>
      </c>
    </row>
    <row r="961" spans="1:6" ht="12.75" customHeight="1" x14ac:dyDescent="0.2">
      <c r="A961" s="63">
        <v>51741</v>
      </c>
      <c r="B961" s="64" t="s">
        <v>1849</v>
      </c>
      <c r="C961" s="246" t="s">
        <v>1850</v>
      </c>
      <c r="D961" s="194">
        <v>0</v>
      </c>
      <c r="E961" s="194">
        <v>0</v>
      </c>
      <c r="F961" s="45" t="str">
        <f t="shared" si="169"/>
        <v>-</v>
      </c>
    </row>
    <row r="962" spans="1:6" ht="12.75" customHeight="1" x14ac:dyDescent="0.2">
      <c r="A962" s="63">
        <v>51742</v>
      </c>
      <c r="B962" s="64" t="s">
        <v>1851</v>
      </c>
      <c r="C962" s="246" t="s">
        <v>1852</v>
      </c>
      <c r="D962" s="194">
        <v>0</v>
      </c>
      <c r="E962" s="194">
        <v>0</v>
      </c>
      <c r="F962" s="45" t="str">
        <f t="shared" si="169"/>
        <v>-</v>
      </c>
    </row>
    <row r="963" spans="1:6" ht="12.75" customHeight="1" x14ac:dyDescent="0.2">
      <c r="A963" s="63">
        <v>51751</v>
      </c>
      <c r="B963" s="64" t="s">
        <v>1853</v>
      </c>
      <c r="C963" s="246" t="s">
        <v>1854</v>
      </c>
      <c r="D963" s="194">
        <v>0</v>
      </c>
      <c r="E963" s="194">
        <v>0</v>
      </c>
      <c r="F963" s="45" t="str">
        <f t="shared" si="169"/>
        <v>-</v>
      </c>
    </row>
    <row r="964" spans="1:6" ht="12.75" customHeight="1" x14ac:dyDescent="0.2">
      <c r="A964" s="63">
        <v>51752</v>
      </c>
      <c r="B964" s="64" t="s">
        <v>1855</v>
      </c>
      <c r="C964" s="246" t="s">
        <v>1856</v>
      </c>
      <c r="D964" s="194">
        <v>0</v>
      </c>
      <c r="E964" s="194">
        <v>0</v>
      </c>
      <c r="F964" s="45" t="str">
        <f t="shared" si="169"/>
        <v>-</v>
      </c>
    </row>
    <row r="965" spans="1:6" ht="24" x14ac:dyDescent="0.2">
      <c r="A965" s="63">
        <v>51761</v>
      </c>
      <c r="B965" s="65" t="s">
        <v>1857</v>
      </c>
      <c r="C965" s="246" t="s">
        <v>1858</v>
      </c>
      <c r="D965" s="194">
        <v>0</v>
      </c>
      <c r="E965" s="194">
        <v>0</v>
      </c>
      <c r="F965" s="45" t="str">
        <f t="shared" si="169"/>
        <v>-</v>
      </c>
    </row>
    <row r="966" spans="1:6" ht="24" x14ac:dyDescent="0.2">
      <c r="A966" s="70">
        <v>51762</v>
      </c>
      <c r="B966" s="65" t="s">
        <v>1859</v>
      </c>
      <c r="C966" s="277" t="s">
        <v>1860</v>
      </c>
      <c r="D966" s="192">
        <v>0</v>
      </c>
      <c r="E966" s="192">
        <v>0</v>
      </c>
      <c r="F966" s="71" t="str">
        <f t="shared" si="169"/>
        <v>-</v>
      </c>
    </row>
    <row r="967" spans="1:6" ht="12" x14ac:dyDescent="0.2">
      <c r="A967" s="70">
        <v>51771</v>
      </c>
      <c r="B967" s="65" t="s">
        <v>1861</v>
      </c>
      <c r="C967" s="277" t="s">
        <v>1862</v>
      </c>
      <c r="D967" s="192">
        <v>0</v>
      </c>
      <c r="E967" s="192">
        <v>0</v>
      </c>
      <c r="F967" s="71" t="str">
        <f t="shared" si="169"/>
        <v>-</v>
      </c>
    </row>
    <row r="968" spans="1:6" ht="12" x14ac:dyDescent="0.2">
      <c r="A968" s="70">
        <v>51772</v>
      </c>
      <c r="B968" s="65" t="s">
        <v>1863</v>
      </c>
      <c r="C968" s="277" t="s">
        <v>1864</v>
      </c>
      <c r="D968" s="192">
        <v>0</v>
      </c>
      <c r="E968" s="192">
        <v>0</v>
      </c>
      <c r="F968" s="71" t="str">
        <f t="shared" si="169"/>
        <v>-</v>
      </c>
    </row>
    <row r="969" spans="1:6" ht="24" x14ac:dyDescent="0.2">
      <c r="A969" s="70">
        <v>54132</v>
      </c>
      <c r="B969" s="65" t="s">
        <v>1865</v>
      </c>
      <c r="C969" s="277" t="s">
        <v>1866</v>
      </c>
      <c r="D969" s="192">
        <v>0</v>
      </c>
      <c r="E969" s="192">
        <v>0</v>
      </c>
      <c r="F969" s="71" t="str">
        <f t="shared" si="169"/>
        <v>-</v>
      </c>
    </row>
    <row r="970" spans="1:6" ht="24" x14ac:dyDescent="0.2">
      <c r="A970" s="63">
        <v>54142</v>
      </c>
      <c r="B970" s="65" t="s">
        <v>1867</v>
      </c>
      <c r="C970" s="246" t="s">
        <v>1868</v>
      </c>
      <c r="D970" s="194">
        <v>0</v>
      </c>
      <c r="E970" s="194">
        <v>0</v>
      </c>
      <c r="F970" s="45" t="str">
        <f t="shared" si="169"/>
        <v>-</v>
      </c>
    </row>
    <row r="971" spans="1:6" ht="12.75" customHeight="1" x14ac:dyDescent="0.2">
      <c r="A971" s="63">
        <v>54152</v>
      </c>
      <c r="B971" s="65" t="s">
        <v>1869</v>
      </c>
      <c r="C971" s="246" t="s">
        <v>1870</v>
      </c>
      <c r="D971" s="194">
        <v>0</v>
      </c>
      <c r="E971" s="194">
        <v>0</v>
      </c>
      <c r="F971" s="45" t="str">
        <f t="shared" si="169"/>
        <v>-</v>
      </c>
    </row>
    <row r="972" spans="1:6" ht="24" x14ac:dyDescent="0.2">
      <c r="A972" s="63">
        <v>54162</v>
      </c>
      <c r="B972" s="65" t="s">
        <v>1871</v>
      </c>
      <c r="C972" s="246" t="s">
        <v>1872</v>
      </c>
      <c r="D972" s="194">
        <v>0</v>
      </c>
      <c r="E972" s="194">
        <v>0</v>
      </c>
      <c r="F972" s="45" t="str">
        <f t="shared" si="169"/>
        <v>-</v>
      </c>
    </row>
    <row r="973" spans="1:6" ht="24" x14ac:dyDescent="0.2">
      <c r="A973" s="63">
        <v>54221</v>
      </c>
      <c r="B973" s="182" t="s">
        <v>1873</v>
      </c>
      <c r="C973" s="246" t="s">
        <v>1874</v>
      </c>
      <c r="D973" s="194">
        <v>0</v>
      </c>
      <c r="E973" s="194">
        <v>0</v>
      </c>
      <c r="F973" s="45" t="str">
        <f t="shared" si="169"/>
        <v>-</v>
      </c>
    </row>
    <row r="974" spans="1:6" ht="24" x14ac:dyDescent="0.2">
      <c r="A974" s="70">
        <v>54222</v>
      </c>
      <c r="B974" s="182" t="s">
        <v>1875</v>
      </c>
      <c r="C974" s="277" t="s">
        <v>1876</v>
      </c>
      <c r="D974" s="192">
        <v>0</v>
      </c>
      <c r="E974" s="192">
        <v>0</v>
      </c>
      <c r="F974" s="71" t="str">
        <f t="shared" si="169"/>
        <v>-</v>
      </c>
    </row>
    <row r="975" spans="1:6" ht="24" x14ac:dyDescent="0.2">
      <c r="A975" s="70" t="s">
        <v>1877</v>
      </c>
      <c r="B975" s="65" t="s">
        <v>1878</v>
      </c>
      <c r="C975" s="277" t="s">
        <v>1877</v>
      </c>
      <c r="D975" s="192">
        <v>0</v>
      </c>
      <c r="E975" s="192">
        <v>0</v>
      </c>
      <c r="F975" s="71" t="str">
        <f t="shared" si="169"/>
        <v>-</v>
      </c>
    </row>
    <row r="976" spans="1:6" ht="24" x14ac:dyDescent="0.2">
      <c r="A976" s="70">
        <v>54232</v>
      </c>
      <c r="B976" s="182" t="s">
        <v>1879</v>
      </c>
      <c r="C976" s="277" t="s">
        <v>1880</v>
      </c>
      <c r="D976" s="192">
        <v>0</v>
      </c>
      <c r="E976" s="192">
        <v>0</v>
      </c>
      <c r="F976" s="71" t="str">
        <f t="shared" si="169"/>
        <v>-</v>
      </c>
    </row>
    <row r="977" spans="1:6" ht="24" x14ac:dyDescent="0.2">
      <c r="A977" s="70">
        <v>54242</v>
      </c>
      <c r="B977" s="65" t="s">
        <v>1881</v>
      </c>
      <c r="C977" s="277" t="s">
        <v>1882</v>
      </c>
      <c r="D977" s="192">
        <v>0</v>
      </c>
      <c r="E977" s="192">
        <v>0</v>
      </c>
      <c r="F977" s="71" t="str">
        <f t="shared" si="169"/>
        <v>-</v>
      </c>
    </row>
    <row r="978" spans="1:6" ht="24" x14ac:dyDescent="0.2">
      <c r="A978" s="70" t="s">
        <v>1883</v>
      </c>
      <c r="B978" s="65" t="s">
        <v>1884</v>
      </c>
      <c r="C978" s="277" t="s">
        <v>1883</v>
      </c>
      <c r="D978" s="192">
        <v>0</v>
      </c>
      <c r="E978" s="192">
        <v>0</v>
      </c>
      <c r="F978" s="71" t="str">
        <f t="shared" si="169"/>
        <v>-</v>
      </c>
    </row>
    <row r="979" spans="1:6" ht="24" x14ac:dyDescent="0.2">
      <c r="A979" s="70">
        <v>54312</v>
      </c>
      <c r="B979" s="182" t="s">
        <v>1885</v>
      </c>
      <c r="C979" s="277" t="s">
        <v>1886</v>
      </c>
      <c r="D979" s="192">
        <v>0</v>
      </c>
      <c r="E979" s="192">
        <v>0</v>
      </c>
      <c r="F979" s="71" t="str">
        <f t="shared" si="169"/>
        <v>-</v>
      </c>
    </row>
    <row r="980" spans="1:6" ht="24" x14ac:dyDescent="0.2">
      <c r="A980" s="70">
        <v>54431</v>
      </c>
      <c r="B980" s="65" t="s">
        <v>1887</v>
      </c>
      <c r="C980" s="277" t="s">
        <v>1888</v>
      </c>
      <c r="D980" s="192">
        <v>0</v>
      </c>
      <c r="E980" s="192">
        <v>0</v>
      </c>
      <c r="F980" s="71" t="str">
        <f t="shared" si="169"/>
        <v>-</v>
      </c>
    </row>
    <row r="981" spans="1:6" ht="24" x14ac:dyDescent="0.2">
      <c r="A981" s="70">
        <v>54432</v>
      </c>
      <c r="B981" s="65" t="s">
        <v>1889</v>
      </c>
      <c r="C981" s="277" t="s">
        <v>1890</v>
      </c>
      <c r="D981" s="192">
        <v>0</v>
      </c>
      <c r="E981" s="192">
        <v>0</v>
      </c>
      <c r="F981" s="71" t="str">
        <f t="shared" si="169"/>
        <v>-</v>
      </c>
    </row>
    <row r="982" spans="1:6" ht="24" x14ac:dyDescent="0.2">
      <c r="A982" s="70" t="s">
        <v>1891</v>
      </c>
      <c r="B982" s="65" t="s">
        <v>1892</v>
      </c>
      <c r="C982" s="277" t="s">
        <v>1891</v>
      </c>
      <c r="D982" s="192">
        <v>0</v>
      </c>
      <c r="E982" s="192">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192">
        <v>0</v>
      </c>
      <c r="F984" s="71" t="str">
        <f t="shared" si="169"/>
        <v>-</v>
      </c>
    </row>
    <row r="985" spans="1:6" ht="24" x14ac:dyDescent="0.2">
      <c r="A985" s="70" t="s">
        <v>1897</v>
      </c>
      <c r="B985" s="65" t="s">
        <v>1898</v>
      </c>
      <c r="C985" s="277" t="s">
        <v>1897</v>
      </c>
      <c r="D985" s="192">
        <v>0</v>
      </c>
      <c r="E985" s="192">
        <v>0</v>
      </c>
      <c r="F985" s="71" t="str">
        <f t="shared" si="169"/>
        <v>-</v>
      </c>
    </row>
    <row r="986" spans="1:6" ht="24" x14ac:dyDescent="0.2">
      <c r="A986" s="70">
        <v>54461</v>
      </c>
      <c r="B986" s="65" t="s">
        <v>1899</v>
      </c>
      <c r="C986" s="277" t="s">
        <v>1900</v>
      </c>
      <c r="D986" s="192">
        <v>0</v>
      </c>
      <c r="E986" s="192">
        <v>0</v>
      </c>
      <c r="F986" s="71" t="str">
        <f t="shared" si="169"/>
        <v>-</v>
      </c>
    </row>
    <row r="987" spans="1:6" ht="24" x14ac:dyDescent="0.2">
      <c r="A987" s="70">
        <v>54462</v>
      </c>
      <c r="B987" s="65" t="s">
        <v>1901</v>
      </c>
      <c r="C987" s="277" t="s">
        <v>1902</v>
      </c>
      <c r="D987" s="192">
        <v>0</v>
      </c>
      <c r="E987" s="192">
        <v>0</v>
      </c>
      <c r="F987" s="71" t="str">
        <f t="shared" si="169"/>
        <v>-</v>
      </c>
    </row>
    <row r="988" spans="1:6" ht="12" x14ac:dyDescent="0.2">
      <c r="A988" s="70" t="s">
        <v>1903</v>
      </c>
      <c r="B988" s="65" t="s">
        <v>1904</v>
      </c>
      <c r="C988" s="277" t="s">
        <v>1903</v>
      </c>
      <c r="D988" s="192">
        <v>0</v>
      </c>
      <c r="E988" s="192">
        <v>0</v>
      </c>
      <c r="F988" s="71" t="str">
        <f t="shared" si="169"/>
        <v>-</v>
      </c>
    </row>
    <row r="989" spans="1:6" ht="24" x14ac:dyDescent="0.2">
      <c r="A989" s="70">
        <v>54472</v>
      </c>
      <c r="B989" s="182" t="s">
        <v>1905</v>
      </c>
      <c r="C989" s="277" t="s">
        <v>1906</v>
      </c>
      <c r="D989" s="192">
        <v>0</v>
      </c>
      <c r="E989" s="192">
        <v>0</v>
      </c>
      <c r="F989" s="71" t="str">
        <f t="shared" si="169"/>
        <v>-</v>
      </c>
    </row>
    <row r="990" spans="1:6" ht="24" x14ac:dyDescent="0.2">
      <c r="A990" s="70">
        <v>54482</v>
      </c>
      <c r="B990" s="182" t="s">
        <v>1907</v>
      </c>
      <c r="C990" s="277" t="s">
        <v>1908</v>
      </c>
      <c r="D990" s="192">
        <v>0</v>
      </c>
      <c r="E990" s="192">
        <v>0</v>
      </c>
      <c r="F990" s="71" t="str">
        <f t="shared" si="169"/>
        <v>-</v>
      </c>
    </row>
    <row r="991" spans="1:6" ht="24" x14ac:dyDescent="0.2">
      <c r="A991" s="70" t="s">
        <v>1909</v>
      </c>
      <c r="B991" s="182" t="s">
        <v>1910</v>
      </c>
      <c r="C991" s="277" t="s">
        <v>1909</v>
      </c>
      <c r="D991" s="192">
        <v>0</v>
      </c>
      <c r="E991" s="192">
        <v>0</v>
      </c>
      <c r="F991" s="71" t="str">
        <f t="shared" si="169"/>
        <v>-</v>
      </c>
    </row>
    <row r="992" spans="1:6" ht="24" x14ac:dyDescent="0.2">
      <c r="A992" s="70">
        <v>54532</v>
      </c>
      <c r="B992" s="65" t="s">
        <v>1911</v>
      </c>
      <c r="C992" s="277" t="s">
        <v>1912</v>
      </c>
      <c r="D992" s="192">
        <v>0</v>
      </c>
      <c r="E992" s="192">
        <v>0</v>
      </c>
      <c r="F992" s="71" t="str">
        <f t="shared" si="169"/>
        <v>-</v>
      </c>
    </row>
    <row r="993" spans="1:6" ht="12.75" customHeight="1" x14ac:dyDescent="0.2">
      <c r="A993" s="70">
        <v>54542</v>
      </c>
      <c r="B993" s="65" t="s">
        <v>1913</v>
      </c>
      <c r="C993" s="277" t="s">
        <v>1914</v>
      </c>
      <c r="D993" s="192">
        <v>0</v>
      </c>
      <c r="E993" s="192">
        <v>0</v>
      </c>
      <c r="F993" s="71" t="str">
        <f t="shared" si="169"/>
        <v>-</v>
      </c>
    </row>
    <row r="994" spans="1:6" ht="24" x14ac:dyDescent="0.2">
      <c r="A994" s="70">
        <v>54552</v>
      </c>
      <c r="B994" s="65" t="s">
        <v>1915</v>
      </c>
      <c r="C994" s="277" t="s">
        <v>1916</v>
      </c>
      <c r="D994" s="192">
        <v>0</v>
      </c>
      <c r="E994" s="192">
        <v>0</v>
      </c>
      <c r="F994" s="71" t="str">
        <f t="shared" si="169"/>
        <v>-</v>
      </c>
    </row>
    <row r="995" spans="1:6" ht="12.75" customHeight="1" x14ac:dyDescent="0.2">
      <c r="A995" s="70">
        <v>54711</v>
      </c>
      <c r="B995" s="65" t="s">
        <v>1917</v>
      </c>
      <c r="C995" s="277" t="s">
        <v>1918</v>
      </c>
      <c r="D995" s="192">
        <v>0</v>
      </c>
      <c r="E995" s="192">
        <v>0</v>
      </c>
      <c r="F995" s="71" t="str">
        <f t="shared" si="169"/>
        <v>-</v>
      </c>
    </row>
    <row r="996" spans="1:6" ht="12.75" customHeight="1" x14ac:dyDescent="0.2">
      <c r="A996" s="70">
        <v>54712</v>
      </c>
      <c r="B996" s="65" t="s">
        <v>1919</v>
      </c>
      <c r="C996" s="277" t="s">
        <v>1920</v>
      </c>
      <c r="D996" s="192">
        <v>0</v>
      </c>
      <c r="E996" s="192">
        <v>0</v>
      </c>
      <c r="F996" s="71" t="str">
        <f t="shared" si="169"/>
        <v>-</v>
      </c>
    </row>
    <row r="997" spans="1:6" ht="12.75" customHeight="1" x14ac:dyDescent="0.2">
      <c r="A997" s="70">
        <v>54721</v>
      </c>
      <c r="B997" s="65" t="s">
        <v>1921</v>
      </c>
      <c r="C997" s="277" t="s">
        <v>1922</v>
      </c>
      <c r="D997" s="192">
        <v>0</v>
      </c>
      <c r="E997" s="192">
        <v>0</v>
      </c>
      <c r="F997" s="71" t="str">
        <f t="shared" si="169"/>
        <v>-</v>
      </c>
    </row>
    <row r="998" spans="1:6" ht="12.75" customHeight="1" x14ac:dyDescent="0.2">
      <c r="A998" s="70">
        <v>54722</v>
      </c>
      <c r="B998" s="65" t="s">
        <v>1923</v>
      </c>
      <c r="C998" s="277" t="s">
        <v>1924</v>
      </c>
      <c r="D998" s="192">
        <v>0</v>
      </c>
      <c r="E998" s="192">
        <v>0</v>
      </c>
      <c r="F998" s="71" t="str">
        <f t="shared" si="169"/>
        <v>-</v>
      </c>
    </row>
    <row r="999" spans="1:6" ht="12.75" customHeight="1" x14ac:dyDescent="0.2">
      <c r="A999" s="70">
        <v>54731</v>
      </c>
      <c r="B999" s="65" t="s">
        <v>1925</v>
      </c>
      <c r="C999" s="277" t="s">
        <v>1926</v>
      </c>
      <c r="D999" s="192">
        <v>0</v>
      </c>
      <c r="E999" s="192">
        <v>0</v>
      </c>
      <c r="F999" s="71" t="str">
        <f t="shared" si="169"/>
        <v>-</v>
      </c>
    </row>
    <row r="1000" spans="1:6" ht="12.75" customHeight="1" x14ac:dyDescent="0.2">
      <c r="A1000" s="70">
        <v>54732</v>
      </c>
      <c r="B1000" s="65" t="s">
        <v>1927</v>
      </c>
      <c r="C1000" s="277" t="s">
        <v>1928</v>
      </c>
      <c r="D1000" s="192">
        <v>0</v>
      </c>
      <c r="E1000" s="192">
        <v>0</v>
      </c>
      <c r="F1000" s="71" t="str">
        <f t="shared" si="169"/>
        <v>-</v>
      </c>
    </row>
    <row r="1001" spans="1:6" ht="12.75" customHeight="1" x14ac:dyDescent="0.2">
      <c r="A1001" s="70">
        <v>54741</v>
      </c>
      <c r="B1001" s="65" t="s">
        <v>1929</v>
      </c>
      <c r="C1001" s="277" t="s">
        <v>1930</v>
      </c>
      <c r="D1001" s="192">
        <v>0</v>
      </c>
      <c r="E1001" s="192">
        <v>0</v>
      </c>
      <c r="F1001" s="71" t="str">
        <f t="shared" si="169"/>
        <v>-</v>
      </c>
    </row>
    <row r="1002" spans="1:6" ht="12.75" customHeight="1" x14ac:dyDescent="0.2">
      <c r="A1002" s="70">
        <v>54742</v>
      </c>
      <c r="B1002" s="65" t="s">
        <v>1931</v>
      </c>
      <c r="C1002" s="277" t="s">
        <v>1932</v>
      </c>
      <c r="D1002" s="192">
        <v>0</v>
      </c>
      <c r="E1002" s="192">
        <v>0</v>
      </c>
      <c r="F1002" s="71" t="str">
        <f t="shared" si="169"/>
        <v>-</v>
      </c>
    </row>
    <row r="1003" spans="1:6" ht="24" x14ac:dyDescent="0.2">
      <c r="A1003" s="70">
        <v>54751</v>
      </c>
      <c r="B1003" s="65" t="s">
        <v>1933</v>
      </c>
      <c r="C1003" s="277" t="s">
        <v>1934</v>
      </c>
      <c r="D1003" s="192">
        <v>0</v>
      </c>
      <c r="E1003" s="192">
        <v>0</v>
      </c>
      <c r="F1003" s="71" t="str">
        <f t="shared" si="169"/>
        <v>-</v>
      </c>
    </row>
    <row r="1004" spans="1:6" ht="24" x14ac:dyDescent="0.2">
      <c r="A1004" s="70">
        <v>54752</v>
      </c>
      <c r="B1004" s="65" t="s">
        <v>1935</v>
      </c>
      <c r="C1004" s="277" t="s">
        <v>1936</v>
      </c>
      <c r="D1004" s="192">
        <v>0</v>
      </c>
      <c r="E1004" s="192">
        <v>0</v>
      </c>
      <c r="F1004" s="71" t="str">
        <f t="shared" si="169"/>
        <v>-</v>
      </c>
    </row>
    <row r="1005" spans="1:6" ht="24" x14ac:dyDescent="0.2">
      <c r="A1005" s="70">
        <v>54761</v>
      </c>
      <c r="B1005" s="65" t="s">
        <v>1937</v>
      </c>
      <c r="C1005" s="277" t="s">
        <v>1938</v>
      </c>
      <c r="D1005" s="192">
        <v>0</v>
      </c>
      <c r="E1005" s="192">
        <v>0</v>
      </c>
      <c r="F1005" s="71" t="str">
        <f t="shared" si="169"/>
        <v>-</v>
      </c>
    </row>
    <row r="1006" spans="1:6" ht="24" x14ac:dyDescent="0.2">
      <c r="A1006" s="70">
        <v>54762</v>
      </c>
      <c r="B1006" s="65" t="s">
        <v>1939</v>
      </c>
      <c r="C1006" s="277" t="s">
        <v>1940</v>
      </c>
      <c r="D1006" s="192">
        <v>0</v>
      </c>
      <c r="E1006" s="192">
        <v>0</v>
      </c>
      <c r="F1006" s="71" t="str">
        <f t="shared" si="169"/>
        <v>-</v>
      </c>
    </row>
    <row r="1007" spans="1:6" ht="24" x14ac:dyDescent="0.2">
      <c r="A1007" s="70">
        <v>54771</v>
      </c>
      <c r="B1007" s="65" t="s">
        <v>1941</v>
      </c>
      <c r="C1007" s="277" t="s">
        <v>1942</v>
      </c>
      <c r="D1007" s="192">
        <v>0</v>
      </c>
      <c r="E1007" s="192">
        <v>0</v>
      </c>
      <c r="F1007" s="71" t="str">
        <f t="shared" ref="F1007:F1009" si="172">IF(D1007&lt;&gt;0,IF(E1007/D1007&gt;=100,"&gt;&gt;100",E1007/D1007*100),"-")</f>
        <v>-</v>
      </c>
    </row>
    <row r="1008" spans="1:6" ht="24" x14ac:dyDescent="0.2">
      <c r="A1008" s="70">
        <v>54772</v>
      </c>
      <c r="B1008" s="65" t="s">
        <v>1943</v>
      </c>
      <c r="C1008" s="277" t="s">
        <v>1944</v>
      </c>
      <c r="D1008" s="192">
        <v>0</v>
      </c>
      <c r="E1008" s="192">
        <v>0</v>
      </c>
      <c r="F1008" s="71" t="str">
        <f t="shared" si="172"/>
        <v>-</v>
      </c>
    </row>
    <row r="1009" spans="1:6" ht="24" x14ac:dyDescent="0.2">
      <c r="A1009" s="73">
        <v>55312</v>
      </c>
      <c r="B1009" s="65" t="s">
        <v>1945</v>
      </c>
      <c r="C1009" s="278" t="s">
        <v>1946</v>
      </c>
      <c r="D1009" s="193">
        <v>0</v>
      </c>
      <c r="E1009" s="193">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326">
        <v>0</v>
      </c>
      <c r="F1013" s="71" t="str">
        <f t="shared" si="173"/>
        <v>-</v>
      </c>
    </row>
    <row r="1014" spans="1:6" ht="24" x14ac:dyDescent="0.2">
      <c r="A1014" s="70" t="s">
        <v>1956</v>
      </c>
      <c r="B1014" s="65" t="s">
        <v>1957</v>
      </c>
      <c r="C1014" s="277" t="s">
        <v>1956</v>
      </c>
      <c r="D1014" s="282">
        <v>0</v>
      </c>
      <c r="E1014" s="326">
        <v>0</v>
      </c>
      <c r="F1014" s="71" t="str">
        <f t="shared" si="173"/>
        <v>-</v>
      </c>
    </row>
    <row r="1015" spans="1:6" ht="24" x14ac:dyDescent="0.2">
      <c r="A1015" s="70">
        <v>26454</v>
      </c>
      <c r="B1015" s="65" t="s">
        <v>1958</v>
      </c>
      <c r="C1015" s="277" t="s">
        <v>1959</v>
      </c>
      <c r="D1015" s="282">
        <v>0</v>
      </c>
      <c r="E1015" s="326">
        <v>0</v>
      </c>
      <c r="F1015" s="71" t="str">
        <f t="shared" si="173"/>
        <v>-</v>
      </c>
    </row>
    <row r="1016" spans="1:6" ht="12.75" customHeight="1" x14ac:dyDescent="0.2">
      <c r="A1016" s="70" t="s">
        <v>1960</v>
      </c>
      <c r="B1016" s="65" t="s">
        <v>1961</v>
      </c>
      <c r="C1016" s="277" t="s">
        <v>1960</v>
      </c>
      <c r="D1016" s="282">
        <v>0</v>
      </c>
      <c r="E1016" s="326">
        <v>0</v>
      </c>
      <c r="F1016" s="71" t="str">
        <f t="shared" si="173"/>
        <v>-</v>
      </c>
    </row>
    <row r="1017" spans="1:6" ht="36" x14ac:dyDescent="0.2">
      <c r="A1017" s="70" t="s">
        <v>1962</v>
      </c>
      <c r="B1017" s="65" t="s">
        <v>1963</v>
      </c>
      <c r="C1017" s="277" t="s">
        <v>1964</v>
      </c>
      <c r="D1017" s="282">
        <v>0</v>
      </c>
      <c r="E1017" s="326">
        <v>0</v>
      </c>
      <c r="F1017" s="71" t="str">
        <f t="shared" si="173"/>
        <v>-</v>
      </c>
    </row>
    <row r="1018" spans="1:6" ht="12.75" customHeight="1" x14ac:dyDescent="0.2">
      <c r="A1018" s="70" t="s">
        <v>1965</v>
      </c>
      <c r="B1018" s="65" t="s">
        <v>1966</v>
      </c>
      <c r="C1018" s="277" t="s">
        <v>1965</v>
      </c>
      <c r="D1018" s="282">
        <v>0</v>
      </c>
      <c r="E1018" s="326">
        <v>0</v>
      </c>
      <c r="F1018" s="71" t="str">
        <f t="shared" si="173"/>
        <v>-</v>
      </c>
    </row>
    <row r="1019" spans="1:6" ht="24" x14ac:dyDescent="0.2">
      <c r="A1019" s="73">
        <v>26534</v>
      </c>
      <c r="B1019" s="74" t="s">
        <v>1967</v>
      </c>
      <c r="C1019" s="278" t="s">
        <v>1968</v>
      </c>
      <c r="D1019" s="283">
        <v>0</v>
      </c>
      <c r="E1019" s="326">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1988</v>
      </c>
      <c r="E3" s="306" t="s">
        <v>1989</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2046091.9599999997</v>
      </c>
      <c r="E6" s="180">
        <f t="shared" si="0"/>
        <v>2114054.4799999991</v>
      </c>
      <c r="F6" s="181">
        <f t="shared" ref="F6:F298" si="1">IF(D6&gt;0,IF(E6/D6&gt;=100,"&gt;&gt;100",E6/D6*100),"-")</f>
        <v>103.3215770028244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2038469.6299999997</v>
      </c>
      <c r="E7" s="79">
        <f t="shared" si="2"/>
        <v>2003237.2599999993</v>
      </c>
      <c r="F7" s="71">
        <f t="shared" si="1"/>
        <v>98.27162644557032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2387.69</v>
      </c>
      <c r="E8" s="79">
        <f>E9+E10-E11</f>
        <v>2387.69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2387.69</v>
      </c>
      <c r="E9" s="192">
        <v>2387.69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2036081.9399999997</v>
      </c>
      <c r="E12" s="79">
        <f t="shared" si="3"/>
        <v>2000849.5699999994</v>
      </c>
      <c r="F12" s="71">
        <f t="shared" si="1"/>
        <v>98.269599601674159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1929395.7699999998</v>
      </c>
      <c r="E13" s="79">
        <f t="shared" si="4"/>
        <v>1908129.1099999994</v>
      </c>
      <c r="F13" s="71">
        <f t="shared" si="1"/>
        <v>98.897755435630486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2668228.0699999998</v>
      </c>
      <c r="E15" s="192">
        <v>2681951.0399999996</v>
      </c>
      <c r="F15" s="71">
        <f t="shared" si="1"/>
        <v>100.51431023285802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738832.3</v>
      </c>
      <c r="E18" s="192">
        <v>773821.93</v>
      </c>
      <c r="F18" s="71">
        <f t="shared" si="1"/>
        <v>104.73580134490601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78786.529999999941</v>
      </c>
      <c r="E19" s="79">
        <f t="shared" si="5"/>
        <v>63698.859999999986</v>
      </c>
      <c r="F19" s="71">
        <f t="shared" si="1"/>
        <v>80.849937165655135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236198.36</v>
      </c>
      <c r="E20" s="192">
        <v>221074.92</v>
      </c>
      <c r="F20" s="71">
        <f t="shared" si="1"/>
        <v>93.597144366286045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76.62</v>
      </c>
      <c r="E21" s="192">
        <v>76.62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41332.230000000003</v>
      </c>
      <c r="E22" s="192">
        <v>49698.19</v>
      </c>
      <c r="F22" s="71">
        <f t="shared" si="1"/>
        <v>120.24076610432101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17482.62</v>
      </c>
      <c r="E25" s="192">
        <v>17482.62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40552.300000000003</v>
      </c>
      <c r="E26" s="192">
        <v>40286.92</v>
      </c>
      <c r="F26" s="71">
        <f t="shared" si="1"/>
        <v>99.345585823738716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256855.6</v>
      </c>
      <c r="E28" s="192">
        <v>264920.40999999997</v>
      </c>
      <c r="F28" s="71">
        <f t="shared" si="1"/>
        <v>103.13982253063587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27899.64</v>
      </c>
      <c r="E35" s="79">
        <f t="shared" si="7"/>
        <v>29021.599999999999</v>
      </c>
      <c r="F35" s="71">
        <f t="shared" si="1"/>
        <v>104.02141389638003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42484.4</v>
      </c>
      <c r="E36" s="192">
        <v>43276.07</v>
      </c>
      <c r="F36" s="71">
        <f t="shared" si="1"/>
        <v>101.86343693214451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14584.76</v>
      </c>
      <c r="E40" s="192">
        <v>14254.47</v>
      </c>
      <c r="F40" s="71">
        <f t="shared" si="1"/>
        <v>97.735375830661582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485.77</v>
      </c>
      <c r="E47" s="192">
        <v>485.77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485.77</v>
      </c>
      <c r="E50" s="192">
        <v>485.77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30833.08</v>
      </c>
      <c r="E54" s="192">
        <v>29126.43</v>
      </c>
      <c r="F54" s="71">
        <f t="shared" si="1"/>
        <v>94.464873441122322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30833.08</v>
      </c>
      <c r="E55" s="192">
        <v>29126.43</v>
      </c>
      <c r="F55" s="71">
        <f t="shared" si="1"/>
        <v>94.464873441122322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5">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5">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5">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5">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5">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5">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5">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5">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325">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7622.33</v>
      </c>
      <c r="E69" s="79">
        <f>E70+E82+E88+E119+E135+E147+E165+E171</f>
        <v>110817.21999999986</v>
      </c>
      <c r="F69" s="71">
        <f t="shared" si="1"/>
        <v>1453.8496758865053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325">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325">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325">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325">
        <v>0</v>
      </c>
      <c r="E78" s="325">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325">
        <v>0</v>
      </c>
      <c r="E79" s="325">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325">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325">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1714.94</v>
      </c>
      <c r="E82" s="79">
        <f>SUM(E83:E85)-E86+E87</f>
        <v>1862.11</v>
      </c>
      <c r="F82" s="71">
        <f t="shared" si="1"/>
        <v>108.58164134022181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325">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325">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325">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1714.94</v>
      </c>
      <c r="E87" s="192">
        <v>1862.11</v>
      </c>
      <c r="F87" s="71">
        <f t="shared" si="1"/>
        <v>108.58164134022181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5">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5907.3899999999994</v>
      </c>
      <c r="E147" s="79">
        <f t="shared" si="24"/>
        <v>108955.10999999986</v>
      </c>
      <c r="F147" s="71">
        <f t="shared" si="1"/>
        <v>1844.3866072834173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107052.58999999985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5">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5">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5">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5">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107052.58999999985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50.54</v>
      </c>
      <c r="E160" s="192">
        <v>210.60000000000059</v>
      </c>
      <c r="F160" s="71">
        <f t="shared" si="1"/>
        <v>416.69964384645948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1288.81</v>
      </c>
      <c r="E161" s="192">
        <v>1031.0199999999998</v>
      </c>
      <c r="F161" s="71">
        <f t="shared" si="1"/>
        <v>79.997827453232034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4568.04</v>
      </c>
      <c r="E162" s="192">
        <v>660.9</v>
      </c>
      <c r="F162" s="71">
        <f t="shared" si="1"/>
        <v>14.467911839651141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5">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5">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5">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5">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325">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325">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2046091.96</v>
      </c>
      <c r="E176" s="79">
        <f>E177+E251</f>
        <v>2114054.48</v>
      </c>
      <c r="F176" s="71">
        <f t="shared" si="1"/>
        <v>103.32157700282445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11314.289999999999</v>
      </c>
      <c r="E177" s="79">
        <f>E178+E197+E203+E219+E247+E248</f>
        <v>120446.8</v>
      </c>
      <c r="F177" s="71">
        <f t="shared" si="1"/>
        <v>1064.554647264654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8002.1299999999992</v>
      </c>
      <c r="E178" s="79">
        <f>SUM(E179:E181)+E185+E186+SUM(E194:E196)</f>
        <v>119106.23</v>
      </c>
      <c r="F178" s="71">
        <f t="shared" si="1"/>
        <v>1488.4315800918007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105070.65</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6287.19</v>
      </c>
      <c r="E180" s="192">
        <v>14033.92</v>
      </c>
      <c r="F180" s="71">
        <f t="shared" si="1"/>
        <v>223.21450441294127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325">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325">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5">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5">
        <v>0</v>
      </c>
      <c r="E188" s="325">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5">
        <v>0</v>
      </c>
      <c r="E189" s="325">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5">
        <v>0</v>
      </c>
      <c r="E190" s="325">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5">
        <v>0</v>
      </c>
      <c r="E191" s="325">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5">
        <v>0</v>
      </c>
      <c r="E192" s="325">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5">
        <v>0</v>
      </c>
      <c r="E193" s="325">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5">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5">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1714.94</v>
      </c>
      <c r="E196" s="325">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5">
        <v>0</v>
      </c>
      <c r="E199" s="325">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5">
        <v>0</v>
      </c>
      <c r="E200" s="325">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5">
        <v>0</v>
      </c>
      <c r="E201" s="325">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5">
        <v>0</v>
      </c>
      <c r="E202" s="325">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325">
        <v>1340.57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3312.16</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3312.16</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2034777.67</v>
      </c>
      <c r="E251" s="79">
        <f>+E252+E255-E264+E274+E291</f>
        <v>1993607.68</v>
      </c>
      <c r="F251" s="71">
        <f t="shared" si="1"/>
        <v>97.976683614775467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2038469.63</v>
      </c>
      <c r="E252" s="79">
        <f>E253-E254</f>
        <v>2003237.26</v>
      </c>
      <c r="F252" s="71">
        <f t="shared" si="1"/>
        <v>98.271626445570348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2038469.63</v>
      </c>
      <c r="E253" s="192">
        <v>2003237.26</v>
      </c>
      <c r="F253" s="71">
        <f t="shared" si="1"/>
        <v>98.271626445570348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-5031.3100000000004</v>
      </c>
      <c r="E255" s="79">
        <f>E256-E260</f>
        <v>-117923.79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5031.3100000000004</v>
      </c>
      <c r="E260" s="79">
        <f>SUM(E261:E263)</f>
        <v>117923.79</v>
      </c>
      <c r="F260" s="71">
        <f t="shared" si="1"/>
        <v>2343.7989310934922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5031.3100000000004</v>
      </c>
      <c r="E261" s="192">
        <v>117923.79</v>
      </c>
      <c r="F261" s="71">
        <f t="shared" si="1"/>
        <v>2343.7989310934922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5">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1339.35</v>
      </c>
      <c r="E274" s="79">
        <f>SUM(E275:E277)+SUM(E286:E290)</f>
        <v>108294.20999999999</v>
      </c>
      <c r="F274" s="71">
        <f t="shared" si="1"/>
        <v>8085.5795721805353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107052.59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5">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5">
        <v>0</v>
      </c>
      <c r="E283" s="325">
        <v>107052.59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5">
        <v>0</v>
      </c>
      <c r="E286" s="325">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50.54</v>
      </c>
      <c r="E287" s="192">
        <v>210.6</v>
      </c>
      <c r="F287" s="71">
        <f t="shared" si="39"/>
        <v>416.69964384645823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1288.81</v>
      </c>
      <c r="E288" s="192">
        <v>1031.02</v>
      </c>
      <c r="F288" s="71">
        <f t="shared" si="39"/>
        <v>79.997827453232048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5">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5">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5">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5907.39</v>
      </c>
      <c r="E303" s="192">
        <v>108955.11</v>
      </c>
      <c r="F303" s="71">
        <f t="shared" si="43"/>
        <v>1844.3866072834194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1714.94</v>
      </c>
      <c r="E308" s="192">
        <v>1862.11</v>
      </c>
      <c r="F308" s="71">
        <f t="shared" si="43"/>
        <v>108.58164134022181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5">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5">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4568.04</v>
      </c>
      <c r="E335" s="192">
        <v>660.9</v>
      </c>
      <c r="F335" s="71">
        <f t="shared" si="43"/>
        <v>14.467911839651141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8002.13</v>
      </c>
      <c r="E337" s="192">
        <v>119106.23000000003</v>
      </c>
      <c r="F337" s="71">
        <f t="shared" si="43"/>
        <v>1488.4315800918009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5">
        <v>0</v>
      </c>
      <c r="E379" s="325">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5">
        <v>0</v>
      </c>
      <c r="E380" s="325">
        <v>1340.57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7">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7">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7">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7">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1356516.53</v>
      </c>
      <c r="E114" s="60">
        <f t="shared" si="22"/>
        <v>1561123.55</v>
      </c>
      <c r="F114" s="45">
        <f t="shared" si="1"/>
        <v>115.08326772840726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1308136.77</v>
      </c>
      <c r="E115" s="60">
        <f t="shared" si="23"/>
        <v>1526109.08</v>
      </c>
      <c r="F115" s="45">
        <f t="shared" si="1"/>
        <v>116.66280736073188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1308136.77</v>
      </c>
      <c r="E117" s="194">
        <v>1526109.08</v>
      </c>
      <c r="F117" s="45">
        <f t="shared" si="1"/>
        <v>116.66280736073188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7">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7">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48379.76</v>
      </c>
      <c r="E126" s="327">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35014.47</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1356516.53</v>
      </c>
      <c r="E141" s="81">
        <f t="shared" si="28"/>
        <v>1561123.55</v>
      </c>
      <c r="F141" s="61">
        <f t="shared" si="1"/>
        <v>115.08326772840726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60769.14</v>
      </c>
      <c r="E5" s="82">
        <f t="shared" si="0"/>
        <v>60769.14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60769.14</v>
      </c>
      <c r="E6" s="83">
        <f t="shared" si="1"/>
        <v>60769.14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60769.14</v>
      </c>
      <c r="E7" s="83">
        <f t="shared" si="2"/>
        <v>60769.14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v>60769.14</v>
      </c>
      <c r="E9" s="328">
        <v>60769.14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7">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v>0</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7">
        <v>0</v>
      </c>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7">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7">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8002.13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1577022.8</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1544481.05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1329994.51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181619.3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23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329">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329">
        <v>32285.74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329">
        <v>364.5</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329">
        <v>194</v>
      </c>
      <c r="E16" s="31"/>
      <c r="F16" s="31"/>
      <c r="G16" s="31"/>
      <c r="H16" s="31"/>
      <c r="I16" s="31"/>
      <c r="J16" s="31"/>
      <c r="K16" s="31"/>
      <c r="L16" s="31"/>
      <c r="M16" s="31"/>
      <c r="N16" s="31"/>
      <c r="O16" s="31"/>
      <c r="P16" s="31"/>
      <c r="Q16" s="31"/>
      <c r="R16" s="31"/>
      <c r="S16" s="31"/>
      <c r="T16" s="31"/>
      <c r="U16" s="31"/>
    </row>
    <row r="17" spans="1:21" ht="12.75" customHeight="1" x14ac:dyDescent="0.2">
      <c r="A17" s="292" t="s">
        <v>2473</v>
      </c>
      <c r="B17" s="134" t="s">
        <v>3141</v>
      </c>
      <c r="C17" s="139" t="s">
        <v>3173</v>
      </c>
      <c r="D17" s="329">
        <v>25787.98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32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32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32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329">
        <v>0</v>
      </c>
      <c r="E23" s="31"/>
      <c r="F23" s="31"/>
      <c r="G23" s="31"/>
      <c r="H23" s="31"/>
      <c r="I23" s="31"/>
      <c r="J23" s="31"/>
      <c r="K23" s="31"/>
      <c r="L23" s="31"/>
      <c r="M23" s="31"/>
      <c r="N23" s="31"/>
      <c r="O23" s="31"/>
      <c r="P23" s="31"/>
      <c r="Q23" s="31"/>
      <c r="R23" s="31"/>
      <c r="S23" s="31"/>
      <c r="T23" s="31"/>
      <c r="U23" s="31"/>
    </row>
    <row r="24" spans="1:21" ht="24" x14ac:dyDescent="0.2">
      <c r="A24" s="292" t="s">
        <v>2567</v>
      </c>
      <c r="B24" s="134" t="s">
        <v>3189</v>
      </c>
      <c r="C24" s="134" t="s">
        <v>3190</v>
      </c>
      <c r="D24" s="329">
        <v>6753.77</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1464578.1300000001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1431662.0100000002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1224923.8600000001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173872.57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21.34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9">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9">
        <v>32285.74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9">
        <v>364.5</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9">
        <v>194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9">
        <v>25787.98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2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2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29">
        <v>0</v>
      </c>
      <c r="E42" s="31"/>
      <c r="F42" s="31"/>
      <c r="G42" s="31"/>
      <c r="H42" s="31"/>
      <c r="I42" s="31"/>
      <c r="J42" s="31"/>
      <c r="K42" s="31"/>
      <c r="L42" s="31"/>
      <c r="M42" s="31"/>
      <c r="N42" s="31"/>
      <c r="O42" s="31"/>
      <c r="P42" s="31"/>
      <c r="Q42" s="31"/>
      <c r="R42" s="31"/>
      <c r="S42" s="31"/>
      <c r="T42" s="31"/>
      <c r="U42" s="31"/>
    </row>
    <row r="43" spans="1:21" ht="12.75" customHeight="1" x14ac:dyDescent="0.2">
      <c r="A43" s="292" t="s">
        <v>2567</v>
      </c>
      <c r="B43" s="134" t="s">
        <v>3189</v>
      </c>
      <c r="C43" s="134" t="s">
        <v>3213</v>
      </c>
      <c r="D43" s="329">
        <v>7128.14</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120446.79999999981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2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2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2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2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2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2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2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2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2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2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2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2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9">
        <v>0</v>
      </c>
      <c r="E81" s="31"/>
      <c r="F81" s="31"/>
      <c r="G81" s="31"/>
      <c r="H81" s="31"/>
      <c r="I81" s="31"/>
      <c r="J81" s="31"/>
      <c r="K81" s="31"/>
      <c r="L81" s="31"/>
      <c r="M81" s="31"/>
      <c r="N81" s="31"/>
      <c r="O81" s="31"/>
      <c r="P81" s="31"/>
      <c r="Q81" s="31"/>
      <c r="R81" s="31"/>
      <c r="S81" s="31"/>
      <c r="T81" s="31"/>
      <c r="U81" s="31"/>
    </row>
    <row r="82" spans="1:21" ht="24" x14ac:dyDescent="0.2">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2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2567</v>
      </c>
      <c r="B103" s="290" t="s">
        <v>3189</v>
      </c>
      <c r="C103" s="290" t="s">
        <v>3291</v>
      </c>
      <c r="D103" s="329">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120446.80000000003</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119106.23000000003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8" t="s">
        <v>3299</v>
      </c>
      <c r="D109" s="283">
        <v>1340.57</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299"/>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8561</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1" t="s">
        <v>581</v>
      </c>
      <c r="N293" s="51"/>
      <c r="O293" s="51"/>
      <c r="P293" s="51"/>
      <c r="R293" s="295"/>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2025-11-26T12:43:51Z</cp:lastPrinted>
  <dcterms:created xsi:type="dcterms:W3CDTF">2022-04-01T05:14:30Z</dcterms:created>
  <dcterms:modified xsi:type="dcterms:W3CDTF">2026-01-23T13:33:22Z</dcterms:modified>
</cp:coreProperties>
</file>